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040" windowWidth="15480" windowHeight="5100" tabRatio="639" activeTab="1"/>
  </bookViews>
  <sheets>
    <sheet name="Lista" sheetId="1" r:id="rId1"/>
    <sheet name="Wyniki Puchar Górnika" sheetId="2" r:id="rId2"/>
  </sheets>
  <definedNames>
    <definedName name="_xlnm.Print_Area" localSheetId="0">'Lista'!$A$1:$J$121</definedName>
    <definedName name="_xlnm.Print_Area" localSheetId="1">'Wyniki Puchar Górnika'!$A$1:$I$49</definedName>
  </definedNames>
  <calcPr fullCalcOnLoad="1"/>
</workbook>
</file>

<file path=xl/sharedStrings.xml><?xml version="1.0" encoding="utf-8"?>
<sst xmlns="http://schemas.openxmlformats.org/spreadsheetml/2006/main" count="304" uniqueCount="163">
  <si>
    <t>Nazwisko i imię</t>
  </si>
  <si>
    <t>Polar</t>
  </si>
  <si>
    <t>Krzyki</t>
  </si>
  <si>
    <t>Odra</t>
  </si>
  <si>
    <t>Oława</t>
  </si>
  <si>
    <t>Astra</t>
  </si>
  <si>
    <t>Olejnik Michał</t>
  </si>
  <si>
    <t>Szwarc Janusz</t>
  </si>
  <si>
    <t>Tarnawski Grzegorz</t>
  </si>
  <si>
    <t>Wołoszyn Robert</t>
  </si>
  <si>
    <t>Dziedzic Janusz</t>
  </si>
  <si>
    <t>Sobotowicz Tadeusz</t>
  </si>
  <si>
    <t>Leśnik Wojciech</t>
  </si>
  <si>
    <t>Belona (kadra)</t>
  </si>
  <si>
    <t>Kubiak Wiesław</t>
  </si>
  <si>
    <t>Pośpiech Eugeniusz</t>
  </si>
  <si>
    <t>Ruszkiewicz Marek</t>
  </si>
  <si>
    <t>Krzyki (kadra)</t>
  </si>
  <si>
    <t>Junik Jan</t>
  </si>
  <si>
    <t>Polar (kadra)</t>
  </si>
  <si>
    <t>Olejnik Andrzej</t>
  </si>
  <si>
    <t>Karpiński Stanisław</t>
  </si>
  <si>
    <t>Manugiewicz Marek</t>
  </si>
  <si>
    <t>Magoń Władysław</t>
  </si>
  <si>
    <t>Astra (kadra)</t>
  </si>
  <si>
    <t>Odra (kadra)</t>
  </si>
  <si>
    <t>Mazur Łukasz</t>
  </si>
  <si>
    <t>Panas Łukasz</t>
  </si>
  <si>
    <t>Mielczarek Sławomir</t>
  </si>
  <si>
    <t>Lipiński Andrzej</t>
  </si>
  <si>
    <t>Cyburt Krzysztof</t>
  </si>
  <si>
    <t>Jasiorski Paweł</t>
  </si>
  <si>
    <t>Sendal Tomasz</t>
  </si>
  <si>
    <t>Kamiński Janusz</t>
  </si>
  <si>
    <t>Góra Miasto</t>
  </si>
  <si>
    <t>Klemenczak Rafał</t>
  </si>
  <si>
    <t xml:space="preserve">Środa Śląska </t>
  </si>
  <si>
    <t>Wojtkowski Andrzej</t>
  </si>
  <si>
    <t>Zwierzański Tomasz</t>
  </si>
  <si>
    <t>Bals Jacek</t>
  </si>
  <si>
    <t xml:space="preserve">Górnik </t>
  </si>
  <si>
    <t>Pilśniak Robert</t>
  </si>
  <si>
    <t>Mazur Mirosław</t>
  </si>
  <si>
    <t>Hącia Przemysław</t>
  </si>
  <si>
    <t xml:space="preserve">Fabryczna </t>
  </si>
  <si>
    <t>Oława nr 16</t>
  </si>
  <si>
    <t>Konieczny Marcin</t>
  </si>
  <si>
    <t>Kąty Wrocławskie</t>
  </si>
  <si>
    <t>Światłoń Rafał</t>
  </si>
  <si>
    <t>Dymkowski Sławomir</t>
  </si>
  <si>
    <t>Drewnik Zdzisław</t>
  </si>
  <si>
    <t>Olma Roman</t>
  </si>
  <si>
    <t>Bakunowicz Ryszard</t>
  </si>
  <si>
    <t>Dziuk Kazimierz</t>
  </si>
  <si>
    <t>Łuszcz Sebastian</t>
  </si>
  <si>
    <t>Belona</t>
  </si>
  <si>
    <t>Wasilewski Mariusz</t>
  </si>
  <si>
    <t>Kądziołka Stanisław</t>
  </si>
  <si>
    <t>Godlewski Krzysztof</t>
  </si>
  <si>
    <t>Czata Maciej</t>
  </si>
  <si>
    <t>Zimny Mirosław</t>
  </si>
  <si>
    <t>Lp</t>
  </si>
  <si>
    <t>Przynależność do koła</t>
  </si>
  <si>
    <t>WROCŁAWSKI OKRĘG PZW</t>
  </si>
  <si>
    <t>Zacisze</t>
  </si>
  <si>
    <t>Krupa Łukasz</t>
  </si>
  <si>
    <t>Klub Spn-Much W-w</t>
  </si>
  <si>
    <t>Fabryczna (kadra)</t>
  </si>
  <si>
    <t>Szelązek Marian</t>
  </si>
  <si>
    <t>Maciejczak Jarek</t>
  </si>
  <si>
    <t>Strumyk</t>
  </si>
  <si>
    <t>Banyś Bogdan</t>
  </si>
  <si>
    <t>Wydra Oława</t>
  </si>
  <si>
    <t>Czyżewski Rafał</t>
  </si>
  <si>
    <t>Rekin</t>
  </si>
  <si>
    <t>Drelichowski Waldemar</t>
  </si>
  <si>
    <t>Okoń</t>
  </si>
  <si>
    <t>Głuszko Marek</t>
  </si>
  <si>
    <t>Odra/klub Spin-Much</t>
  </si>
  <si>
    <t>Jakowczyk Stanisław</t>
  </si>
  <si>
    <t>klub Certa</t>
  </si>
  <si>
    <t>Junik Daniel</t>
  </si>
  <si>
    <t>Kiełbus Mariusz</t>
  </si>
  <si>
    <t>Kobryń Dariusz</t>
  </si>
  <si>
    <t xml:space="preserve">Astra </t>
  </si>
  <si>
    <t>Van Gansewinkiel</t>
  </si>
  <si>
    <t>Otręba Jarosław</t>
  </si>
  <si>
    <t>Stojko Dagomir</t>
  </si>
  <si>
    <t>Oleśnica</t>
  </si>
  <si>
    <t>Kmiecik Piotr</t>
  </si>
  <si>
    <t>Kisiel Henryk</t>
  </si>
  <si>
    <t>Pokojski Grzegorz</t>
  </si>
  <si>
    <t>Fabryczna</t>
  </si>
  <si>
    <t>Cybulski Antoni</t>
  </si>
  <si>
    <t>Cybulski Dawid</t>
  </si>
  <si>
    <t>Bargiel Edward</t>
  </si>
  <si>
    <t>Bargiel Marek</t>
  </si>
  <si>
    <t>Suchocki Krzysztof</t>
  </si>
  <si>
    <t>Pietrus Mirosław</t>
  </si>
  <si>
    <t>Dziedzic Robert</t>
  </si>
  <si>
    <t>Podolski Janusz</t>
  </si>
  <si>
    <t>Gągolewski Jerzy</t>
  </si>
  <si>
    <t>Rokita - Brzeg Dln</t>
  </si>
  <si>
    <t>Michałowski Zdzisław</t>
  </si>
  <si>
    <t>Wierzbicki Krzysztof</t>
  </si>
  <si>
    <t>Dudczak Eugeniusz</t>
  </si>
  <si>
    <t>Szymon Ryszard</t>
  </si>
  <si>
    <t>River - Wołów</t>
  </si>
  <si>
    <t>Godlewski Jarosław</t>
  </si>
  <si>
    <t>Gelger Dariusz</t>
  </si>
  <si>
    <t>Szefler Zbigniew</t>
  </si>
  <si>
    <t>Siolski Paweł</t>
  </si>
  <si>
    <t>Bida Edward</t>
  </si>
  <si>
    <t>Cejler Przemysław</t>
  </si>
  <si>
    <t>Bednarczyk Stanisław</t>
  </si>
  <si>
    <t>Michalski Zdzisław</t>
  </si>
  <si>
    <t>Patkowski Mirosław</t>
  </si>
  <si>
    <t>Skuła Krzysztof</t>
  </si>
  <si>
    <t>WYNIKI ZAWODÓW SPININGOWYCH W OKRĘGU WROCŁAWSKIM PZW</t>
  </si>
  <si>
    <t>Spiningowy Puchar Koła "GÓRNIK" - Seniorzy</t>
  </si>
  <si>
    <t>Lp.</t>
  </si>
  <si>
    <t>Ilość ryb</t>
  </si>
  <si>
    <t>Masa ryb pkt.</t>
  </si>
  <si>
    <t>Premia za  komplet pkt.</t>
  </si>
  <si>
    <t>Łącznie pkt.</t>
  </si>
  <si>
    <t>Miejsce w zawodach</t>
  </si>
  <si>
    <t xml:space="preserve">Punkty do GP </t>
  </si>
  <si>
    <t>Puch.
k. Astra
3.V</t>
  </si>
  <si>
    <t>Puch.
k. Górnik
16.V</t>
  </si>
  <si>
    <t>Puch.
Burmistrza Oławy
20.VI</t>
  </si>
  <si>
    <t>Puch.
k. Krzyki
29.VIII</t>
  </si>
  <si>
    <t>Puch.
k. Rokita   24.X</t>
  </si>
  <si>
    <t>Oława nr 16 (kadra)</t>
  </si>
  <si>
    <t xml:space="preserve">Odra </t>
  </si>
  <si>
    <t xml:space="preserve">Krzyki (kadra)  </t>
  </si>
  <si>
    <t xml:space="preserve">Wydra Oława </t>
  </si>
  <si>
    <t>Prężyce    16. 05. 2010 r.</t>
  </si>
  <si>
    <t>D/100+G</t>
  </si>
  <si>
    <t>POZYCJA</t>
  </si>
  <si>
    <t>Ilość startujących zawodników</t>
  </si>
  <si>
    <t>ilość zawodników startujących</t>
  </si>
  <si>
    <t>ILOŚĆ STARTÓW</t>
  </si>
  <si>
    <t xml:space="preserve"> LISTA STARTOWA SPINNINGOWEGO GRAND PRIX  2010 R. (seniorzy)</t>
  </si>
  <si>
    <t>Zawody</t>
  </si>
  <si>
    <t xml:space="preserve">Mistrz.
Okręgu
5-6.VI          </t>
  </si>
  <si>
    <t>KOMPLET</t>
  </si>
  <si>
    <t>ZAWODNIK</t>
  </si>
  <si>
    <t>Kloc Marek</t>
  </si>
  <si>
    <t>Gruda Robert</t>
  </si>
  <si>
    <t>Twardy Mariusz</t>
  </si>
  <si>
    <r>
      <t xml:space="preserve">opracowanie:  Sędzia Główny </t>
    </r>
    <r>
      <rPr>
        <b/>
        <i/>
        <sz val="12"/>
        <rFont val="PL Technical"/>
        <family val="0"/>
      </rPr>
      <t>Piotr Jędrzejak</t>
    </r>
  </si>
  <si>
    <t>Rybczak Jarosław</t>
  </si>
  <si>
    <t>Zychowicz Jędrzej</t>
  </si>
  <si>
    <t>Czarna Łacha</t>
  </si>
  <si>
    <t>Pięta Rafał</t>
  </si>
  <si>
    <t>Krom Łukasz</t>
  </si>
  <si>
    <t>T</t>
  </si>
  <si>
    <t>Kuczewski Piotr</t>
  </si>
  <si>
    <t>Podobiński Mieczysław</t>
  </si>
  <si>
    <t>Dzięcioł Jarosław</t>
  </si>
  <si>
    <t>Boryszewski Witold</t>
  </si>
  <si>
    <t>Stanecki Grzegorz</t>
  </si>
  <si>
    <t>Pawłowicz Łukasz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</si>
</sst>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0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2"/>
      <name val="Tahoma"/>
      <family val="2"/>
    </font>
    <font>
      <b/>
      <sz val="12"/>
      <name val="Arial CE"/>
      <family val="2"/>
    </font>
    <font>
      <b/>
      <sz val="8"/>
      <name val="Arial"/>
      <family val="2"/>
    </font>
    <font>
      <b/>
      <i/>
      <sz val="7"/>
      <name val="Arial CE"/>
      <family val="2"/>
    </font>
    <font>
      <i/>
      <sz val="7"/>
      <name val="Times New Roman"/>
      <family val="1"/>
    </font>
    <font>
      <sz val="8"/>
      <name val="Arial CE"/>
      <family val="0"/>
    </font>
    <font>
      <i/>
      <sz val="10"/>
      <name val="PL Technical"/>
      <family val="2"/>
    </font>
    <font>
      <b/>
      <i/>
      <sz val="10"/>
      <name val="Arial CE"/>
      <family val="0"/>
    </font>
    <font>
      <b/>
      <i/>
      <sz val="8"/>
      <name val="Arial CE"/>
      <family val="0"/>
    </font>
    <font>
      <b/>
      <sz val="12"/>
      <name val="Arial"/>
      <family val="2"/>
    </font>
    <font>
      <b/>
      <i/>
      <sz val="10"/>
      <color indexed="60"/>
      <name val="Arial CE"/>
      <family val="0"/>
    </font>
    <font>
      <b/>
      <sz val="10"/>
      <color indexed="60"/>
      <name val="Arial CE"/>
      <family val="2"/>
    </font>
    <font>
      <b/>
      <i/>
      <sz val="10"/>
      <color indexed="10"/>
      <name val="Arial"/>
      <family val="2"/>
    </font>
    <font>
      <b/>
      <i/>
      <sz val="12"/>
      <name val="PL Technic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2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2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 style="thick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 style="hair"/>
    </border>
    <border>
      <left style="thick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hair"/>
    </border>
    <border>
      <left style="thick"/>
      <right style="medium"/>
      <top style="hair"/>
      <bottom style="medium"/>
    </border>
    <border>
      <left style="medium"/>
      <right style="medium"/>
      <top style="thick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" fillId="0" borderId="0">
      <alignment/>
      <protection/>
    </xf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1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52" applyFont="1" applyBorder="1">
      <alignment/>
      <protection/>
    </xf>
    <xf numFmtId="0" fontId="1" fillId="0" borderId="0" xfId="52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52" applyFont="1" applyBorder="1">
      <alignment/>
      <protection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6" fillId="0" borderId="12" xfId="52" applyFont="1" applyBorder="1">
      <alignment/>
      <protection/>
    </xf>
    <xf numFmtId="0" fontId="6" fillId="0" borderId="12" xfId="52" applyFont="1" applyFill="1" applyBorder="1">
      <alignment/>
      <protection/>
    </xf>
    <xf numFmtId="0" fontId="4" fillId="0" borderId="12" xfId="52" applyFont="1" applyFill="1" applyBorder="1" applyProtection="1">
      <alignment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1" xfId="52" applyFont="1" applyFill="1" applyBorder="1" applyAlignment="1">
      <alignment horizontal="center"/>
      <protection/>
    </xf>
    <xf numFmtId="0" fontId="4" fillId="0" borderId="11" xfId="52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/>
    </xf>
    <xf numFmtId="0" fontId="15" fillId="0" borderId="11" xfId="52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18" fillId="0" borderId="11" xfId="52" applyFont="1" applyFill="1" applyBorder="1" applyAlignment="1">
      <alignment horizontal="center"/>
      <protection/>
    </xf>
    <xf numFmtId="0" fontId="19" fillId="0" borderId="11" xfId="52" applyFont="1" applyFill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17" fillId="0" borderId="0" xfId="0" applyFont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6" fillId="0" borderId="13" xfId="52" applyFont="1" applyFill="1" applyBorder="1">
      <alignment/>
      <protection/>
    </xf>
    <xf numFmtId="0" fontId="15" fillId="0" borderId="14" xfId="52" applyFont="1" applyFill="1" applyBorder="1" applyAlignment="1">
      <alignment horizontal="center"/>
      <protection/>
    </xf>
    <xf numFmtId="0" fontId="9" fillId="33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20" fontId="9" fillId="33" borderId="18" xfId="0" applyNumberFormat="1" applyFont="1" applyFill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5" xfId="52" applyFont="1" applyFill="1" applyBorder="1" applyAlignment="1">
      <alignment horizontal="center"/>
      <protection/>
    </xf>
    <xf numFmtId="0" fontId="11" fillId="33" borderId="24" xfId="0" applyFont="1" applyFill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4" borderId="28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3" fontId="5" fillId="35" borderId="10" xfId="0" applyNumberFormat="1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1" fontId="5" fillId="35" borderId="30" xfId="0" applyNumberFormat="1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1" fontId="5" fillId="0" borderId="33" xfId="0" applyNumberFormat="1" applyFont="1" applyFill="1" applyBorder="1" applyAlignment="1">
      <alignment horizontal="center"/>
    </xf>
    <xf numFmtId="3" fontId="5" fillId="0" borderId="33" xfId="0" applyNumberFormat="1" applyFont="1" applyFill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1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3" fontId="4" fillId="0" borderId="34" xfId="0" applyNumberFormat="1" applyFont="1" applyFill="1" applyBorder="1" applyAlignment="1">
      <alignment horizontal="center"/>
    </xf>
    <xf numFmtId="3" fontId="4" fillId="0" borderId="35" xfId="0" applyNumberFormat="1" applyFont="1" applyFill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3" fontId="5" fillId="35" borderId="36" xfId="0" applyNumberFormat="1" applyFont="1" applyFill="1" applyBorder="1" applyAlignment="1">
      <alignment horizontal="center"/>
    </xf>
    <xf numFmtId="3" fontId="5" fillId="0" borderId="37" xfId="0" applyNumberFormat="1" applyFont="1" applyFill="1" applyBorder="1" applyAlignment="1">
      <alignment horizontal="center"/>
    </xf>
    <xf numFmtId="0" fontId="6" fillId="33" borderId="38" xfId="52" applyFont="1" applyFill="1" applyBorder="1" applyAlignment="1">
      <alignment horizontal="center"/>
      <protection/>
    </xf>
    <xf numFmtId="0" fontId="2" fillId="33" borderId="39" xfId="0" applyFont="1" applyFill="1" applyBorder="1" applyAlignment="1" applyProtection="1">
      <alignment horizontal="center"/>
      <protection locked="0"/>
    </xf>
    <xf numFmtId="0" fontId="2" fillId="33" borderId="40" xfId="0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41" xfId="0" applyFill="1" applyBorder="1" applyAlignment="1">
      <alignment/>
    </xf>
    <xf numFmtId="0" fontId="0" fillId="33" borderId="41" xfId="0" applyFill="1" applyBorder="1" applyAlignment="1">
      <alignment horizontal="center"/>
    </xf>
    <xf numFmtId="0" fontId="0" fillId="36" borderId="15" xfId="0" applyFill="1" applyBorder="1" applyAlignment="1">
      <alignment/>
    </xf>
    <xf numFmtId="3" fontId="5" fillId="0" borderId="32" xfId="0" applyNumberFormat="1" applyFont="1" applyFill="1" applyBorder="1" applyAlignment="1">
      <alignment horizontal="center"/>
    </xf>
    <xf numFmtId="3" fontId="4" fillId="0" borderId="32" xfId="0" applyNumberFormat="1" applyFont="1" applyFill="1" applyBorder="1" applyAlignment="1">
      <alignment horizontal="center"/>
    </xf>
    <xf numFmtId="1" fontId="6" fillId="37" borderId="32" xfId="0" applyNumberFormat="1" applyFont="1" applyFill="1" applyBorder="1" applyAlignment="1">
      <alignment horizontal="center"/>
    </xf>
    <xf numFmtId="1" fontId="5" fillId="37" borderId="34" xfId="0" applyNumberFormat="1" applyFont="1" applyFill="1" applyBorder="1" applyAlignment="1">
      <alignment horizontal="center"/>
    </xf>
    <xf numFmtId="3" fontId="5" fillId="37" borderId="34" xfId="0" applyNumberFormat="1" applyFont="1" applyFill="1" applyBorder="1" applyAlignment="1">
      <alignment horizontal="center"/>
    </xf>
    <xf numFmtId="0" fontId="6" fillId="37" borderId="34" xfId="0" applyFont="1" applyFill="1" applyBorder="1" applyAlignment="1">
      <alignment horizontal="center"/>
    </xf>
    <xf numFmtId="3" fontId="4" fillId="37" borderId="34" xfId="0" applyNumberFormat="1" applyFont="1" applyFill="1" applyBorder="1" applyAlignment="1">
      <alignment horizontal="center"/>
    </xf>
    <xf numFmtId="3" fontId="5" fillId="37" borderId="10" xfId="0" applyNumberFormat="1" applyFont="1" applyFill="1" applyBorder="1" applyAlignment="1">
      <alignment horizontal="center"/>
    </xf>
    <xf numFmtId="1" fontId="5" fillId="37" borderId="10" xfId="0" applyNumberFormat="1" applyFont="1" applyFill="1" applyBorder="1" applyAlignment="1">
      <alignment horizontal="center"/>
    </xf>
    <xf numFmtId="3" fontId="5" fillId="38" borderId="10" xfId="0" applyNumberFormat="1" applyFont="1" applyFill="1" applyBorder="1" applyAlignment="1">
      <alignment horizontal="center"/>
    </xf>
    <xf numFmtId="0" fontId="6" fillId="38" borderId="23" xfId="52" applyFont="1" applyFill="1" applyBorder="1">
      <alignment/>
      <protection/>
    </xf>
    <xf numFmtId="0" fontId="6" fillId="38" borderId="23" xfId="52" applyFont="1" applyFill="1" applyBorder="1" applyAlignment="1">
      <alignment horizontal="center"/>
      <protection/>
    </xf>
    <xf numFmtId="0" fontId="6" fillId="38" borderId="23" xfId="0" applyFont="1" applyFill="1" applyBorder="1" applyAlignment="1">
      <alignment horizontal="center"/>
    </xf>
    <xf numFmtId="3" fontId="3" fillId="38" borderId="23" xfId="0" applyNumberFormat="1" applyFont="1" applyFill="1" applyBorder="1" applyAlignment="1">
      <alignment horizontal="right"/>
    </xf>
    <xf numFmtId="3" fontId="3" fillId="38" borderId="23" xfId="0" applyNumberFormat="1" applyFont="1" applyFill="1" applyBorder="1" applyAlignment="1">
      <alignment horizontal="center"/>
    </xf>
    <xf numFmtId="0" fontId="6" fillId="38" borderId="15" xfId="52" applyFont="1" applyFill="1" applyBorder="1">
      <alignment/>
      <protection/>
    </xf>
    <xf numFmtId="0" fontId="6" fillId="38" borderId="15" xfId="52" applyFont="1" applyFill="1" applyBorder="1" applyAlignment="1">
      <alignment horizontal="center"/>
      <protection/>
    </xf>
    <xf numFmtId="0" fontId="6" fillId="38" borderId="15" xfId="0" applyFont="1" applyFill="1" applyBorder="1" applyAlignment="1">
      <alignment horizontal="center"/>
    </xf>
    <xf numFmtId="3" fontId="3" fillId="38" borderId="15" xfId="0" applyNumberFormat="1" applyFont="1" applyFill="1" applyBorder="1" applyAlignment="1">
      <alignment horizontal="right"/>
    </xf>
    <xf numFmtId="3" fontId="3" fillId="38" borderId="15" xfId="0" applyNumberFormat="1" applyFont="1" applyFill="1" applyBorder="1" applyAlignment="1">
      <alignment horizontal="center"/>
    </xf>
    <xf numFmtId="0" fontId="7" fillId="0" borderId="0" xfId="52" applyFont="1" applyAlignment="1">
      <alignment horizontal="center"/>
      <protection/>
    </xf>
    <xf numFmtId="0" fontId="7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left"/>
      <protection/>
    </xf>
    <xf numFmtId="0" fontId="6" fillId="33" borderId="42" xfId="52" applyFont="1" applyFill="1" applyBorder="1" applyAlignment="1">
      <alignment horizontal="center" vertical="center" wrapText="1"/>
      <protection/>
    </xf>
    <xf numFmtId="0" fontId="6" fillId="33" borderId="40" xfId="52" applyFont="1" applyFill="1" applyBorder="1" applyAlignment="1">
      <alignment horizontal="center" vertical="center" wrapText="1"/>
      <protection/>
    </xf>
    <xf numFmtId="0" fontId="6" fillId="33" borderId="43" xfId="52" applyFont="1" applyFill="1" applyBorder="1" applyAlignment="1">
      <alignment horizontal="center" vertical="center" wrapText="1"/>
      <protection/>
    </xf>
    <xf numFmtId="0" fontId="15" fillId="34" borderId="44" xfId="52" applyFont="1" applyFill="1" applyBorder="1" applyAlignment="1">
      <alignment horizontal="center" vertical="center" wrapText="1"/>
      <protection/>
    </xf>
    <xf numFmtId="0" fontId="15" fillId="34" borderId="11" xfId="52" applyFont="1" applyFill="1" applyBorder="1" applyAlignment="1">
      <alignment horizontal="center" vertical="center" wrapText="1"/>
      <protection/>
    </xf>
    <xf numFmtId="0" fontId="15" fillId="34" borderId="45" xfId="52" applyFont="1" applyFill="1" applyBorder="1" applyAlignment="1">
      <alignment horizontal="center" vertical="center" wrapText="1"/>
      <protection/>
    </xf>
    <xf numFmtId="0" fontId="16" fillId="34" borderId="19" xfId="52" applyFont="1" applyFill="1" applyBorder="1" applyAlignment="1">
      <alignment horizontal="center" vertical="center" wrapText="1"/>
      <protection/>
    </xf>
    <xf numFmtId="0" fontId="16" fillId="34" borderId="46" xfId="52" applyFont="1" applyFill="1" applyBorder="1" applyAlignment="1">
      <alignment horizontal="center" vertical="center" wrapText="1"/>
      <protection/>
    </xf>
    <xf numFmtId="0" fontId="15" fillId="33" borderId="47" xfId="52" applyFont="1" applyFill="1" applyBorder="1" applyAlignment="1">
      <alignment horizontal="center" vertical="center" wrapText="1"/>
      <protection/>
    </xf>
    <xf numFmtId="0" fontId="15" fillId="33" borderId="19" xfId="52" applyFont="1" applyFill="1" applyBorder="1" applyAlignment="1">
      <alignment horizontal="center" vertical="center" wrapText="1"/>
      <protection/>
    </xf>
    <xf numFmtId="0" fontId="6" fillId="0" borderId="48" xfId="52" applyFont="1" applyBorder="1" applyAlignment="1">
      <alignment horizontal="center" vertical="center" wrapText="1"/>
      <protection/>
    </xf>
    <xf numFmtId="0" fontId="6" fillId="0" borderId="49" xfId="52" applyFont="1" applyBorder="1" applyAlignment="1">
      <alignment horizontal="center" vertical="center" wrapText="1"/>
      <protection/>
    </xf>
    <xf numFmtId="0" fontId="6" fillId="0" borderId="50" xfId="52" applyFont="1" applyBorder="1" applyAlignment="1">
      <alignment horizontal="center" vertical="center" wrapText="1"/>
      <protection/>
    </xf>
    <xf numFmtId="0" fontId="16" fillId="34" borderId="14" xfId="52" applyFont="1" applyFill="1" applyBorder="1" applyAlignment="1">
      <alignment horizontal="center" vertical="center" wrapText="1"/>
      <protection/>
    </xf>
    <xf numFmtId="0" fontId="16" fillId="34" borderId="11" xfId="52" applyFont="1" applyFill="1" applyBorder="1" applyAlignment="1">
      <alignment horizontal="center" vertical="center" wrapText="1"/>
      <protection/>
    </xf>
    <xf numFmtId="0" fontId="16" fillId="34" borderId="45" xfId="52" applyFont="1" applyFill="1" applyBorder="1" applyAlignment="1">
      <alignment horizontal="center" vertical="center" wrapText="1"/>
      <protection/>
    </xf>
    <xf numFmtId="0" fontId="14" fillId="0" borderId="51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0" fillId="34" borderId="52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 shrinkToFit="1"/>
    </xf>
    <xf numFmtId="0" fontId="10" fillId="34" borderId="19" xfId="0" applyFont="1" applyFill="1" applyBorder="1" applyAlignment="1">
      <alignment horizontal="center" vertical="center" wrapText="1" shrinkToFit="1"/>
    </xf>
    <xf numFmtId="0" fontId="10" fillId="34" borderId="46" xfId="0" applyFont="1" applyFill="1" applyBorder="1" applyAlignment="1">
      <alignment horizontal="center" vertical="center" wrapText="1" shrinkToFi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_SENIOR_0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1</xdr:col>
      <xdr:colOff>447675</xdr:colOff>
      <xdr:row>3</xdr:row>
      <xdr:rowOff>200025</xdr:rowOff>
    </xdr:to>
    <xdr:pic>
      <xdr:nvPicPr>
        <xdr:cNvPr id="1" name="Obraz 1" descr="logo_pzw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847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view="pageBreakPreview" zoomScale="115" zoomScaleSheetLayoutView="115" zoomScalePageLayoutView="0" workbookViewId="0" topLeftCell="A1">
      <selection activeCell="E22" sqref="E22"/>
    </sheetView>
  </sheetViews>
  <sheetFormatPr defaultColWidth="8.88671875" defaultRowHeight="15"/>
  <cols>
    <col min="1" max="1" width="5.21484375" style="0" customWidth="1"/>
    <col min="2" max="2" width="18.6640625" style="0" customWidth="1"/>
    <col min="3" max="3" width="17.6640625" style="29" customWidth="1"/>
    <col min="4" max="4" width="6.6640625" style="36" customWidth="1"/>
    <col min="5" max="5" width="6.6640625" style="33" customWidth="1"/>
    <col min="6" max="6" width="6.6640625" style="38" customWidth="1"/>
    <col min="7" max="7" width="7.6640625" style="38" customWidth="1"/>
    <col min="8" max="9" width="6.6640625" style="38" customWidth="1"/>
    <col min="10" max="10" width="8.99609375" style="33" customWidth="1"/>
    <col min="11" max="11" width="7.6640625" style="0" customWidth="1"/>
  </cols>
  <sheetData>
    <row r="1" spans="1:11" ht="17.25">
      <c r="A1" s="114" t="s">
        <v>142</v>
      </c>
      <c r="B1" s="114"/>
      <c r="C1" s="114"/>
      <c r="D1" s="114"/>
      <c r="E1" s="114"/>
      <c r="F1" s="114"/>
      <c r="G1" s="114"/>
      <c r="H1" s="114"/>
      <c r="I1" s="114"/>
      <c r="J1" s="114"/>
      <c r="K1" s="1"/>
    </row>
    <row r="2" spans="1:11" ht="17.25">
      <c r="A2" s="115" t="s">
        <v>63</v>
      </c>
      <c r="B2" s="115"/>
      <c r="C2" s="115"/>
      <c r="D2" s="115"/>
      <c r="E2" s="115"/>
      <c r="F2" s="115"/>
      <c r="G2" s="115"/>
      <c r="H2" s="115"/>
      <c r="I2" s="115"/>
      <c r="J2" s="115"/>
      <c r="K2" s="1"/>
    </row>
    <row r="3" spans="1:11" ht="15" thickBot="1">
      <c r="A3" s="116" t="s">
        <v>140</v>
      </c>
      <c r="B3" s="116"/>
      <c r="C3" s="116"/>
      <c r="D3" s="54">
        <f aca="true" t="shared" si="0" ref="D3:I3">COUNTA(D7:D121)</f>
        <v>45</v>
      </c>
      <c r="E3" s="54">
        <f t="shared" si="0"/>
        <v>37</v>
      </c>
      <c r="F3" s="54">
        <f t="shared" si="0"/>
        <v>0</v>
      </c>
      <c r="G3" s="54">
        <f t="shared" si="0"/>
        <v>0</v>
      </c>
      <c r="H3" s="54">
        <f t="shared" si="0"/>
        <v>0</v>
      </c>
      <c r="I3" s="54">
        <f t="shared" si="0"/>
        <v>0</v>
      </c>
      <c r="J3" s="32"/>
      <c r="K3" s="1"/>
    </row>
    <row r="4" spans="1:11" ht="15.75" customHeight="1" thickTop="1">
      <c r="A4" s="117" t="s">
        <v>61</v>
      </c>
      <c r="B4" s="120" t="s">
        <v>0</v>
      </c>
      <c r="C4" s="120" t="s">
        <v>62</v>
      </c>
      <c r="D4" s="123" t="s">
        <v>127</v>
      </c>
      <c r="E4" s="123" t="s">
        <v>128</v>
      </c>
      <c r="F4" s="123" t="s">
        <v>144</v>
      </c>
      <c r="G4" s="130" t="s">
        <v>129</v>
      </c>
      <c r="H4" s="123" t="s">
        <v>130</v>
      </c>
      <c r="I4" s="123" t="s">
        <v>131</v>
      </c>
      <c r="J4" s="125" t="s">
        <v>141</v>
      </c>
      <c r="K4" s="127"/>
    </row>
    <row r="5" spans="1:11" ht="15">
      <c r="A5" s="118"/>
      <c r="B5" s="121"/>
      <c r="C5" s="121"/>
      <c r="D5" s="123"/>
      <c r="E5" s="123"/>
      <c r="F5" s="123"/>
      <c r="G5" s="131"/>
      <c r="H5" s="123"/>
      <c r="I5" s="123"/>
      <c r="J5" s="126"/>
      <c r="K5" s="128"/>
    </row>
    <row r="6" spans="1:11" ht="15" thickBot="1">
      <c r="A6" s="119"/>
      <c r="B6" s="122"/>
      <c r="C6" s="122"/>
      <c r="D6" s="124"/>
      <c r="E6" s="124"/>
      <c r="F6" s="124"/>
      <c r="G6" s="132"/>
      <c r="H6" s="124"/>
      <c r="I6" s="124"/>
      <c r="J6" s="126"/>
      <c r="K6" s="129"/>
    </row>
    <row r="7" spans="1:11" ht="15.75" customHeight="1">
      <c r="A7" s="84">
        <v>1</v>
      </c>
      <c r="B7" s="40" t="s">
        <v>52</v>
      </c>
      <c r="C7" s="41" t="s">
        <v>133</v>
      </c>
      <c r="D7" s="64" t="s">
        <v>156</v>
      </c>
      <c r="E7" s="65" t="s">
        <v>156</v>
      </c>
      <c r="F7" s="66"/>
      <c r="G7" s="67"/>
      <c r="H7" s="67"/>
      <c r="I7" s="68"/>
      <c r="J7" s="83">
        <f aca="true" t="shared" si="1" ref="J7:J38">COUNTA(D7:I7)</f>
        <v>2</v>
      </c>
      <c r="K7" s="43"/>
    </row>
    <row r="8" spans="1:11" ht="15.75" customHeight="1">
      <c r="A8" s="85">
        <v>2</v>
      </c>
      <c r="B8" s="19" t="s">
        <v>39</v>
      </c>
      <c r="C8" s="24" t="s">
        <v>2</v>
      </c>
      <c r="D8" s="69" t="s">
        <v>156</v>
      </c>
      <c r="E8" s="15" t="s">
        <v>156</v>
      </c>
      <c r="F8" s="61"/>
      <c r="G8" s="15"/>
      <c r="H8" s="15"/>
      <c r="I8" s="70"/>
      <c r="J8" s="83">
        <f t="shared" si="1"/>
        <v>2</v>
      </c>
      <c r="K8" s="44"/>
    </row>
    <row r="9" spans="1:11" ht="15.75" customHeight="1">
      <c r="A9" s="84">
        <v>3</v>
      </c>
      <c r="B9" s="19" t="s">
        <v>71</v>
      </c>
      <c r="C9" s="24" t="s">
        <v>72</v>
      </c>
      <c r="D9" s="69"/>
      <c r="E9" s="101"/>
      <c r="F9" s="62"/>
      <c r="G9" s="16"/>
      <c r="H9" s="16"/>
      <c r="I9" s="71"/>
      <c r="J9" s="83">
        <f t="shared" si="1"/>
        <v>0</v>
      </c>
      <c r="K9" s="44"/>
    </row>
    <row r="10" spans="1:11" ht="15.75" customHeight="1">
      <c r="A10" s="85">
        <v>4</v>
      </c>
      <c r="B10" s="20" t="s">
        <v>95</v>
      </c>
      <c r="C10" s="24" t="s">
        <v>5</v>
      </c>
      <c r="D10" s="95" t="s">
        <v>156</v>
      </c>
      <c r="E10" s="16"/>
      <c r="F10" s="62"/>
      <c r="G10" s="16"/>
      <c r="H10" s="16"/>
      <c r="I10" s="71"/>
      <c r="J10" s="83">
        <f t="shared" si="1"/>
        <v>1</v>
      </c>
      <c r="K10" s="44"/>
    </row>
    <row r="11" spans="1:11" ht="15.75" customHeight="1">
      <c r="A11" s="84">
        <v>5</v>
      </c>
      <c r="B11" s="21" t="s">
        <v>96</v>
      </c>
      <c r="C11" s="24" t="s">
        <v>5</v>
      </c>
      <c r="D11" s="94" t="s">
        <v>156</v>
      </c>
      <c r="E11" s="16"/>
      <c r="F11" s="62"/>
      <c r="G11" s="16"/>
      <c r="H11" s="16"/>
      <c r="I11" s="71"/>
      <c r="J11" s="83">
        <f t="shared" si="1"/>
        <v>1</v>
      </c>
      <c r="K11" s="44"/>
    </row>
    <row r="12" spans="1:11" ht="15.75" customHeight="1">
      <c r="A12" s="85">
        <v>6</v>
      </c>
      <c r="B12" s="20" t="s">
        <v>114</v>
      </c>
      <c r="C12" s="25" t="s">
        <v>4</v>
      </c>
      <c r="D12" s="69"/>
      <c r="E12" s="16"/>
      <c r="F12" s="62"/>
      <c r="G12" s="16"/>
      <c r="H12" s="16"/>
      <c r="I12" s="71"/>
      <c r="J12" s="83">
        <f t="shared" si="1"/>
        <v>0</v>
      </c>
      <c r="K12" s="44"/>
    </row>
    <row r="13" spans="1:11" ht="15.75" customHeight="1">
      <c r="A13" s="84">
        <v>7</v>
      </c>
      <c r="B13" s="21" t="s">
        <v>112</v>
      </c>
      <c r="C13" s="26" t="s">
        <v>4</v>
      </c>
      <c r="D13" s="69"/>
      <c r="E13" s="16"/>
      <c r="F13" s="62"/>
      <c r="G13" s="16"/>
      <c r="H13" s="16"/>
      <c r="I13" s="71"/>
      <c r="J13" s="83">
        <f t="shared" si="1"/>
        <v>0</v>
      </c>
      <c r="K13" s="44"/>
    </row>
    <row r="14" spans="1:11" ht="15.75" customHeight="1">
      <c r="A14" s="85">
        <v>8</v>
      </c>
      <c r="B14" s="23" t="s">
        <v>113</v>
      </c>
      <c r="C14" s="27" t="s">
        <v>4</v>
      </c>
      <c r="D14" s="69"/>
      <c r="E14" s="16"/>
      <c r="F14" s="62"/>
      <c r="G14" s="16"/>
      <c r="H14" s="16"/>
      <c r="I14" s="71"/>
      <c r="J14" s="83">
        <f t="shared" si="1"/>
        <v>0</v>
      </c>
      <c r="K14" s="44"/>
    </row>
    <row r="15" spans="1:11" ht="15.75" customHeight="1">
      <c r="A15" s="84">
        <v>9</v>
      </c>
      <c r="B15" s="20" t="s">
        <v>93</v>
      </c>
      <c r="C15" s="24" t="s">
        <v>5</v>
      </c>
      <c r="D15" s="69" t="s">
        <v>156</v>
      </c>
      <c r="E15" s="103" t="s">
        <v>156</v>
      </c>
      <c r="F15" s="62"/>
      <c r="G15" s="16"/>
      <c r="H15" s="16"/>
      <c r="I15" s="71"/>
      <c r="J15" s="83">
        <f t="shared" si="1"/>
        <v>2</v>
      </c>
      <c r="K15" s="44"/>
    </row>
    <row r="16" spans="1:11" ht="15.75" customHeight="1">
      <c r="A16" s="85">
        <v>10</v>
      </c>
      <c r="B16" s="20" t="s">
        <v>94</v>
      </c>
      <c r="C16" s="24" t="s">
        <v>5</v>
      </c>
      <c r="D16" s="69"/>
      <c r="E16" s="16"/>
      <c r="F16" s="62"/>
      <c r="G16" s="16"/>
      <c r="H16" s="16"/>
      <c r="I16" s="71"/>
      <c r="J16" s="83">
        <f t="shared" si="1"/>
        <v>0</v>
      </c>
      <c r="K16" s="44"/>
    </row>
    <row r="17" spans="1:11" ht="15.75" customHeight="1">
      <c r="A17" s="84">
        <v>11</v>
      </c>
      <c r="B17" s="19" t="s">
        <v>30</v>
      </c>
      <c r="C17" s="28" t="s">
        <v>36</v>
      </c>
      <c r="D17" s="69" t="s">
        <v>156</v>
      </c>
      <c r="E17" s="15"/>
      <c r="F17" s="61"/>
      <c r="G17" s="15"/>
      <c r="H17" s="15"/>
      <c r="I17" s="70"/>
      <c r="J17" s="83">
        <f t="shared" si="1"/>
        <v>1</v>
      </c>
      <c r="K17" s="44"/>
    </row>
    <row r="18" spans="1:11" ht="15.75" customHeight="1">
      <c r="A18" s="85">
        <v>12</v>
      </c>
      <c r="B18" s="19" t="s">
        <v>59</v>
      </c>
      <c r="C18" s="24" t="s">
        <v>5</v>
      </c>
      <c r="D18" s="69"/>
      <c r="E18" s="16"/>
      <c r="F18" s="62"/>
      <c r="G18" s="16"/>
      <c r="H18" s="16"/>
      <c r="I18" s="71"/>
      <c r="J18" s="83">
        <f t="shared" si="1"/>
        <v>0</v>
      </c>
      <c r="K18" s="44"/>
    </row>
    <row r="19" spans="1:11" ht="15.75" customHeight="1">
      <c r="A19" s="84">
        <v>13</v>
      </c>
      <c r="B19" s="19" t="s">
        <v>73</v>
      </c>
      <c r="C19" s="24" t="s">
        <v>74</v>
      </c>
      <c r="D19" s="96"/>
      <c r="E19" s="16"/>
      <c r="F19" s="62"/>
      <c r="G19" s="16"/>
      <c r="H19" s="16"/>
      <c r="I19" s="71"/>
      <c r="J19" s="83">
        <f t="shared" si="1"/>
        <v>0</v>
      </c>
      <c r="K19" s="44"/>
    </row>
    <row r="20" spans="1:11" ht="15.75" customHeight="1">
      <c r="A20" s="85">
        <v>14</v>
      </c>
      <c r="B20" s="19" t="s">
        <v>75</v>
      </c>
      <c r="C20" s="24" t="s">
        <v>5</v>
      </c>
      <c r="D20" s="69"/>
      <c r="E20" s="16"/>
      <c r="F20" s="62"/>
      <c r="G20" s="16"/>
      <c r="H20" s="16"/>
      <c r="I20" s="71"/>
      <c r="J20" s="83">
        <f t="shared" si="1"/>
        <v>0</v>
      </c>
      <c r="K20" s="44"/>
    </row>
    <row r="21" spans="1:11" ht="15.75" customHeight="1">
      <c r="A21" s="84">
        <v>15</v>
      </c>
      <c r="B21" s="19" t="s">
        <v>50</v>
      </c>
      <c r="C21" s="24" t="s">
        <v>76</v>
      </c>
      <c r="D21" s="69"/>
      <c r="E21" s="16"/>
      <c r="F21" s="62"/>
      <c r="G21" s="16"/>
      <c r="H21" s="16"/>
      <c r="I21" s="71"/>
      <c r="J21" s="83">
        <f t="shared" si="1"/>
        <v>0</v>
      </c>
      <c r="K21" s="44"/>
    </row>
    <row r="22" spans="1:11" ht="15.75" customHeight="1">
      <c r="A22" s="85">
        <v>16</v>
      </c>
      <c r="B22" s="21" t="s">
        <v>105</v>
      </c>
      <c r="C22" s="26" t="s">
        <v>3</v>
      </c>
      <c r="D22" s="69"/>
      <c r="E22" s="16"/>
      <c r="F22" s="62"/>
      <c r="G22" s="16"/>
      <c r="H22" s="16"/>
      <c r="I22" s="71"/>
      <c r="J22" s="83">
        <f t="shared" si="1"/>
        <v>0</v>
      </c>
      <c r="K22" s="44"/>
    </row>
    <row r="23" spans="1:11" ht="15.75" customHeight="1">
      <c r="A23" s="84">
        <v>17</v>
      </c>
      <c r="B23" s="19" t="s">
        <v>49</v>
      </c>
      <c r="C23" s="30" t="s">
        <v>17</v>
      </c>
      <c r="D23" s="69" t="s">
        <v>156</v>
      </c>
      <c r="E23" s="15" t="s">
        <v>156</v>
      </c>
      <c r="F23" s="61"/>
      <c r="G23" s="15"/>
      <c r="H23" s="15"/>
      <c r="I23" s="70"/>
      <c r="J23" s="83">
        <f t="shared" si="1"/>
        <v>2</v>
      </c>
      <c r="K23" s="44"/>
    </row>
    <row r="24" spans="1:11" ht="15.75" customHeight="1">
      <c r="A24" s="85">
        <v>18</v>
      </c>
      <c r="B24" s="19" t="s">
        <v>10</v>
      </c>
      <c r="C24" s="30" t="s">
        <v>13</v>
      </c>
      <c r="D24" s="72" t="s">
        <v>156</v>
      </c>
      <c r="E24" s="15" t="s">
        <v>156</v>
      </c>
      <c r="F24" s="61"/>
      <c r="G24" s="15"/>
      <c r="H24" s="15"/>
      <c r="I24" s="70"/>
      <c r="J24" s="83">
        <f t="shared" si="1"/>
        <v>2</v>
      </c>
      <c r="K24" s="44"/>
    </row>
    <row r="25" spans="1:11" ht="15.75" customHeight="1">
      <c r="A25" s="84">
        <v>19</v>
      </c>
      <c r="B25" s="22" t="s">
        <v>99</v>
      </c>
      <c r="C25" s="17" t="s">
        <v>55</v>
      </c>
      <c r="D25" s="73" t="s">
        <v>156</v>
      </c>
      <c r="E25" s="16" t="s">
        <v>156</v>
      </c>
      <c r="F25" s="62"/>
      <c r="G25" s="16"/>
      <c r="H25" s="16"/>
      <c r="I25" s="71"/>
      <c r="J25" s="83">
        <f t="shared" si="1"/>
        <v>2</v>
      </c>
      <c r="K25" s="44"/>
    </row>
    <row r="26" spans="1:11" ht="15.75" customHeight="1">
      <c r="A26" s="85">
        <v>20</v>
      </c>
      <c r="B26" s="20" t="s">
        <v>159</v>
      </c>
      <c r="C26" s="25" t="s">
        <v>5</v>
      </c>
      <c r="D26" s="78" t="s">
        <v>156</v>
      </c>
      <c r="E26" s="16"/>
      <c r="F26" s="62"/>
      <c r="G26" s="16"/>
      <c r="H26" s="16"/>
      <c r="I26" s="71"/>
      <c r="J26" s="83">
        <f t="shared" si="1"/>
        <v>1</v>
      </c>
      <c r="K26" s="45"/>
    </row>
    <row r="27" spans="1:11" ht="15.75" customHeight="1">
      <c r="A27" s="84">
        <v>21</v>
      </c>
      <c r="B27" s="19" t="s">
        <v>53</v>
      </c>
      <c r="C27" s="24" t="s">
        <v>2</v>
      </c>
      <c r="D27" s="72"/>
      <c r="E27" s="102"/>
      <c r="F27" s="61"/>
      <c r="G27" s="15"/>
      <c r="H27" s="15"/>
      <c r="I27" s="70"/>
      <c r="J27" s="83">
        <f t="shared" si="1"/>
        <v>0</v>
      </c>
      <c r="K27" s="44"/>
    </row>
    <row r="28" spans="1:11" ht="15.75" customHeight="1">
      <c r="A28" s="85">
        <v>22</v>
      </c>
      <c r="B28" s="20" t="s">
        <v>101</v>
      </c>
      <c r="C28" s="25" t="s">
        <v>102</v>
      </c>
      <c r="D28" s="74"/>
      <c r="E28" s="15"/>
      <c r="F28" s="63"/>
      <c r="G28" s="15"/>
      <c r="H28" s="15"/>
      <c r="I28" s="70"/>
      <c r="J28" s="83">
        <f t="shared" si="1"/>
        <v>0</v>
      </c>
      <c r="K28" s="44"/>
    </row>
    <row r="29" spans="1:11" ht="15.75" customHeight="1">
      <c r="A29" s="84">
        <v>23</v>
      </c>
      <c r="B29" s="20" t="s">
        <v>109</v>
      </c>
      <c r="C29" s="25" t="s">
        <v>4</v>
      </c>
      <c r="D29" s="73"/>
      <c r="E29" s="16"/>
      <c r="F29" s="62"/>
      <c r="G29" s="16"/>
      <c r="H29" s="16"/>
      <c r="I29" s="71"/>
      <c r="J29" s="83">
        <f t="shared" si="1"/>
        <v>0</v>
      </c>
      <c r="K29" s="44"/>
    </row>
    <row r="30" spans="1:11" ht="15.75" customHeight="1">
      <c r="A30" s="85">
        <v>24</v>
      </c>
      <c r="B30" s="20" t="s">
        <v>77</v>
      </c>
      <c r="C30" s="25" t="s">
        <v>107</v>
      </c>
      <c r="D30" s="78" t="s">
        <v>156</v>
      </c>
      <c r="E30" s="16" t="s">
        <v>156</v>
      </c>
      <c r="F30" s="62"/>
      <c r="G30" s="16"/>
      <c r="H30" s="16"/>
      <c r="I30" s="71"/>
      <c r="J30" s="83">
        <f t="shared" si="1"/>
        <v>2</v>
      </c>
      <c r="K30" s="45"/>
    </row>
    <row r="31" spans="1:11" ht="15.75" customHeight="1">
      <c r="A31" s="84">
        <v>25</v>
      </c>
      <c r="B31" s="21" t="s">
        <v>108</v>
      </c>
      <c r="C31" s="24" t="s">
        <v>45</v>
      </c>
      <c r="D31" s="97"/>
      <c r="E31" s="15"/>
      <c r="F31" s="61"/>
      <c r="G31" s="15"/>
      <c r="H31" s="15"/>
      <c r="I31" s="70"/>
      <c r="J31" s="83">
        <f t="shared" si="1"/>
        <v>0</v>
      </c>
      <c r="K31" s="44"/>
    </row>
    <row r="32" spans="1:11" ht="15.75" customHeight="1">
      <c r="A32" s="85">
        <v>26</v>
      </c>
      <c r="B32" s="19" t="s">
        <v>58</v>
      </c>
      <c r="C32" s="24" t="s">
        <v>45</v>
      </c>
      <c r="D32" s="75" t="s">
        <v>156</v>
      </c>
      <c r="E32" s="16" t="s">
        <v>156</v>
      </c>
      <c r="F32" s="62"/>
      <c r="G32" s="16"/>
      <c r="H32" s="16"/>
      <c r="I32" s="71"/>
      <c r="J32" s="83">
        <f t="shared" si="1"/>
        <v>2</v>
      </c>
      <c r="K32" s="44"/>
    </row>
    <row r="33" spans="1:11" ht="15.75" customHeight="1">
      <c r="A33" s="84">
        <v>27</v>
      </c>
      <c r="B33" s="21" t="s">
        <v>148</v>
      </c>
      <c r="C33" s="25" t="s">
        <v>107</v>
      </c>
      <c r="D33" s="98"/>
      <c r="E33" s="16"/>
      <c r="F33" s="62"/>
      <c r="G33" s="16"/>
      <c r="H33" s="16"/>
      <c r="I33" s="71"/>
      <c r="J33" s="83">
        <f t="shared" si="1"/>
        <v>0</v>
      </c>
      <c r="K33" s="44"/>
    </row>
    <row r="34" spans="1:11" ht="15.75" customHeight="1">
      <c r="A34" s="85">
        <v>28</v>
      </c>
      <c r="B34" s="19" t="s">
        <v>43</v>
      </c>
      <c r="C34" s="24" t="s">
        <v>78</v>
      </c>
      <c r="D34" s="75"/>
      <c r="E34" s="16"/>
      <c r="F34" s="62"/>
      <c r="G34" s="16"/>
      <c r="H34" s="16"/>
      <c r="I34" s="71"/>
      <c r="J34" s="83">
        <f t="shared" si="1"/>
        <v>0</v>
      </c>
      <c r="K34" s="44"/>
    </row>
    <row r="35" spans="1:11" ht="15.75" customHeight="1">
      <c r="A35" s="84">
        <v>29</v>
      </c>
      <c r="B35" s="19" t="s">
        <v>79</v>
      </c>
      <c r="C35" s="24" t="s">
        <v>80</v>
      </c>
      <c r="D35" s="75"/>
      <c r="E35" s="16"/>
      <c r="F35" s="62"/>
      <c r="G35" s="16"/>
      <c r="H35" s="16"/>
      <c r="I35" s="71"/>
      <c r="J35" s="83">
        <f t="shared" si="1"/>
        <v>0</v>
      </c>
      <c r="K35" s="44"/>
    </row>
    <row r="36" spans="1:11" ht="15.75" customHeight="1">
      <c r="A36" s="85">
        <v>30</v>
      </c>
      <c r="B36" s="19" t="s">
        <v>31</v>
      </c>
      <c r="C36" s="31" t="s">
        <v>134</v>
      </c>
      <c r="D36" s="76" t="s">
        <v>156</v>
      </c>
      <c r="E36" s="102"/>
      <c r="F36" s="61"/>
      <c r="G36" s="15"/>
      <c r="H36" s="15"/>
      <c r="I36" s="70"/>
      <c r="J36" s="83">
        <f t="shared" si="1"/>
        <v>1</v>
      </c>
      <c r="K36" s="44"/>
    </row>
    <row r="37" spans="1:11" ht="15.75" customHeight="1">
      <c r="A37" s="84">
        <v>31</v>
      </c>
      <c r="B37" s="18" t="s">
        <v>81</v>
      </c>
      <c r="C37" s="30" t="s">
        <v>19</v>
      </c>
      <c r="D37" s="72" t="s">
        <v>156</v>
      </c>
      <c r="E37" s="15" t="s">
        <v>156</v>
      </c>
      <c r="F37" s="61"/>
      <c r="G37" s="15"/>
      <c r="H37" s="15"/>
      <c r="I37" s="70"/>
      <c r="J37" s="83">
        <f t="shared" si="1"/>
        <v>2</v>
      </c>
      <c r="K37" s="44"/>
    </row>
    <row r="38" spans="1:11" ht="15.75" customHeight="1">
      <c r="A38" s="85">
        <v>32</v>
      </c>
      <c r="B38" s="19" t="s">
        <v>18</v>
      </c>
      <c r="C38" s="30" t="s">
        <v>19</v>
      </c>
      <c r="D38" s="76" t="s">
        <v>156</v>
      </c>
      <c r="E38" s="15" t="s">
        <v>156</v>
      </c>
      <c r="F38" s="61"/>
      <c r="G38" s="15"/>
      <c r="H38" s="15"/>
      <c r="I38" s="70"/>
      <c r="J38" s="83">
        <f t="shared" si="1"/>
        <v>2</v>
      </c>
      <c r="K38" s="44"/>
    </row>
    <row r="39" spans="1:11" ht="15.75" customHeight="1">
      <c r="A39" s="84">
        <v>33</v>
      </c>
      <c r="B39" s="19" t="s">
        <v>33</v>
      </c>
      <c r="C39" s="24" t="s">
        <v>34</v>
      </c>
      <c r="D39" s="77" t="s">
        <v>156</v>
      </c>
      <c r="E39" s="16" t="s">
        <v>156</v>
      </c>
      <c r="F39" s="62"/>
      <c r="G39" s="16"/>
      <c r="H39" s="16"/>
      <c r="I39" s="71"/>
      <c r="J39" s="83">
        <f aca="true" t="shared" si="2" ref="J39:J70">COUNTA(D39:I39)</f>
        <v>2</v>
      </c>
      <c r="K39" s="44"/>
    </row>
    <row r="40" spans="1:11" ht="15.75" customHeight="1">
      <c r="A40" s="85">
        <v>34</v>
      </c>
      <c r="B40" s="19" t="s">
        <v>21</v>
      </c>
      <c r="C40" s="24" t="s">
        <v>45</v>
      </c>
      <c r="D40" s="75" t="s">
        <v>156</v>
      </c>
      <c r="E40" s="16" t="s">
        <v>156</v>
      </c>
      <c r="F40" s="62"/>
      <c r="G40" s="16"/>
      <c r="H40" s="16"/>
      <c r="I40" s="71"/>
      <c r="J40" s="83">
        <f t="shared" si="2"/>
        <v>2</v>
      </c>
      <c r="K40" s="44"/>
    </row>
    <row r="41" spans="1:11" ht="15.75" customHeight="1">
      <c r="A41" s="84">
        <v>35</v>
      </c>
      <c r="B41" s="19" t="s">
        <v>57</v>
      </c>
      <c r="C41" s="24" t="s">
        <v>4</v>
      </c>
      <c r="D41" s="76"/>
      <c r="E41" s="15"/>
      <c r="F41" s="61"/>
      <c r="G41" s="15"/>
      <c r="H41" s="15"/>
      <c r="I41" s="70"/>
      <c r="J41" s="83">
        <f t="shared" si="2"/>
        <v>0</v>
      </c>
      <c r="K41" s="44"/>
    </row>
    <row r="42" spans="1:11" ht="15.75" customHeight="1">
      <c r="A42" s="85">
        <v>36</v>
      </c>
      <c r="B42" s="19" t="s">
        <v>82</v>
      </c>
      <c r="C42" s="24" t="s">
        <v>76</v>
      </c>
      <c r="D42" s="75"/>
      <c r="E42" s="16"/>
      <c r="F42" s="62"/>
      <c r="G42" s="16"/>
      <c r="H42" s="16"/>
      <c r="I42" s="71"/>
      <c r="J42" s="83">
        <f t="shared" si="2"/>
        <v>0</v>
      </c>
      <c r="K42" s="44"/>
    </row>
    <row r="43" spans="1:11" ht="15.75" customHeight="1">
      <c r="A43" s="84">
        <v>37</v>
      </c>
      <c r="B43" s="20" t="s">
        <v>90</v>
      </c>
      <c r="C43" s="25" t="s">
        <v>4</v>
      </c>
      <c r="D43" s="74" t="s">
        <v>156</v>
      </c>
      <c r="E43" s="15" t="s">
        <v>156</v>
      </c>
      <c r="F43" s="61"/>
      <c r="G43" s="15"/>
      <c r="H43" s="15"/>
      <c r="I43" s="70"/>
      <c r="J43" s="83">
        <f t="shared" si="2"/>
        <v>2</v>
      </c>
      <c r="K43" s="44"/>
    </row>
    <row r="44" spans="1:11" ht="15.75" customHeight="1">
      <c r="A44" s="85">
        <v>38</v>
      </c>
      <c r="B44" s="19" t="s">
        <v>35</v>
      </c>
      <c r="C44" s="24" t="s">
        <v>36</v>
      </c>
      <c r="D44" s="77" t="s">
        <v>156</v>
      </c>
      <c r="E44" s="16"/>
      <c r="F44" s="62"/>
      <c r="G44" s="16"/>
      <c r="H44" s="16"/>
      <c r="I44" s="71"/>
      <c r="J44" s="83">
        <f t="shared" si="2"/>
        <v>1</v>
      </c>
      <c r="K44" s="44"/>
    </row>
    <row r="45" spans="1:11" ht="15.75" customHeight="1">
      <c r="A45" s="84">
        <v>39</v>
      </c>
      <c r="B45" s="20" t="s">
        <v>147</v>
      </c>
      <c r="C45" s="25" t="s">
        <v>107</v>
      </c>
      <c r="D45" s="78" t="s">
        <v>156</v>
      </c>
      <c r="E45" s="101"/>
      <c r="F45" s="62"/>
      <c r="G45" s="16"/>
      <c r="H45" s="16"/>
      <c r="I45" s="71"/>
      <c r="J45" s="83">
        <f t="shared" si="2"/>
        <v>1</v>
      </c>
      <c r="K45" s="44"/>
    </row>
    <row r="46" spans="1:11" ht="15.75" customHeight="1">
      <c r="A46" s="85">
        <v>40</v>
      </c>
      <c r="B46" s="21" t="s">
        <v>89</v>
      </c>
      <c r="C46" s="26" t="s">
        <v>2</v>
      </c>
      <c r="D46" s="73"/>
      <c r="E46" s="16"/>
      <c r="F46" s="62"/>
      <c r="G46" s="16"/>
      <c r="H46" s="16"/>
      <c r="I46" s="71"/>
      <c r="J46" s="83">
        <f t="shared" si="2"/>
        <v>0</v>
      </c>
      <c r="K46" s="44"/>
    </row>
    <row r="47" spans="1:11" ht="15.75" customHeight="1">
      <c r="A47" s="84">
        <v>41</v>
      </c>
      <c r="B47" s="19" t="s">
        <v>83</v>
      </c>
      <c r="C47" s="24" t="s">
        <v>2</v>
      </c>
      <c r="D47" s="75" t="s">
        <v>156</v>
      </c>
      <c r="E47" s="16" t="s">
        <v>156</v>
      </c>
      <c r="F47" s="62"/>
      <c r="G47" s="16"/>
      <c r="H47" s="16"/>
      <c r="I47" s="71"/>
      <c r="J47" s="83">
        <f t="shared" si="2"/>
        <v>2</v>
      </c>
      <c r="K47" s="44"/>
    </row>
    <row r="48" spans="1:11" ht="15.75" customHeight="1">
      <c r="A48" s="85">
        <v>42</v>
      </c>
      <c r="B48" s="19" t="s">
        <v>46</v>
      </c>
      <c r="C48" s="24" t="s">
        <v>47</v>
      </c>
      <c r="D48" s="99"/>
      <c r="E48" s="16"/>
      <c r="F48" s="62"/>
      <c r="G48" s="16"/>
      <c r="H48" s="16"/>
      <c r="I48" s="71"/>
      <c r="J48" s="83">
        <f t="shared" si="2"/>
        <v>0</v>
      </c>
      <c r="K48" s="44"/>
    </row>
    <row r="49" spans="1:11" ht="15.75" customHeight="1">
      <c r="A49" s="84">
        <v>43</v>
      </c>
      <c r="B49" s="20" t="s">
        <v>155</v>
      </c>
      <c r="C49" s="25" t="s">
        <v>2</v>
      </c>
      <c r="D49" s="78" t="s">
        <v>156</v>
      </c>
      <c r="E49" s="16"/>
      <c r="F49" s="62"/>
      <c r="G49" s="16"/>
      <c r="H49" s="16"/>
      <c r="I49" s="71"/>
      <c r="J49" s="83">
        <f t="shared" si="2"/>
        <v>1</v>
      </c>
      <c r="K49" s="44"/>
    </row>
    <row r="50" spans="1:11" ht="15.75" customHeight="1">
      <c r="A50" s="85">
        <v>44</v>
      </c>
      <c r="B50" s="19" t="s">
        <v>65</v>
      </c>
      <c r="C50" s="24" t="s">
        <v>66</v>
      </c>
      <c r="D50" s="76"/>
      <c r="E50" s="15"/>
      <c r="F50" s="61"/>
      <c r="G50" s="15"/>
      <c r="H50" s="15"/>
      <c r="I50" s="70"/>
      <c r="J50" s="83">
        <f t="shared" si="2"/>
        <v>0</v>
      </c>
      <c r="K50" s="44"/>
    </row>
    <row r="51" spans="1:11" ht="15.75" customHeight="1">
      <c r="A51" s="84">
        <v>45</v>
      </c>
      <c r="B51" s="19" t="s">
        <v>14</v>
      </c>
      <c r="C51" s="28" t="s">
        <v>133</v>
      </c>
      <c r="D51" s="75" t="s">
        <v>156</v>
      </c>
      <c r="E51" s="16" t="s">
        <v>156</v>
      </c>
      <c r="F51" s="62"/>
      <c r="G51" s="16"/>
      <c r="H51" s="16"/>
      <c r="I51" s="71"/>
      <c r="J51" s="83">
        <f t="shared" si="2"/>
        <v>2</v>
      </c>
      <c r="K51" s="44"/>
    </row>
    <row r="52" spans="1:11" ht="15.75" customHeight="1">
      <c r="A52" s="85">
        <v>46</v>
      </c>
      <c r="B52" s="22" t="s">
        <v>157</v>
      </c>
      <c r="C52" s="17" t="s">
        <v>74</v>
      </c>
      <c r="D52" s="73" t="s">
        <v>156</v>
      </c>
      <c r="E52" s="16"/>
      <c r="F52" s="62"/>
      <c r="G52" s="16"/>
      <c r="H52" s="16"/>
      <c r="I52" s="71"/>
      <c r="J52" s="83">
        <f t="shared" si="2"/>
        <v>1</v>
      </c>
      <c r="K52" s="45"/>
    </row>
    <row r="53" spans="1:11" ht="15.75" customHeight="1">
      <c r="A53" s="84">
        <v>47</v>
      </c>
      <c r="B53" s="19" t="s">
        <v>12</v>
      </c>
      <c r="C53" s="31" t="s">
        <v>13</v>
      </c>
      <c r="D53" s="76" t="s">
        <v>156</v>
      </c>
      <c r="E53" s="15" t="s">
        <v>156</v>
      </c>
      <c r="F53" s="61"/>
      <c r="G53" s="15"/>
      <c r="H53" s="15"/>
      <c r="I53" s="70"/>
      <c r="J53" s="83">
        <f t="shared" si="2"/>
        <v>2</v>
      </c>
      <c r="K53" s="44"/>
    </row>
    <row r="54" spans="1:11" ht="15.75" customHeight="1">
      <c r="A54" s="85">
        <v>48</v>
      </c>
      <c r="B54" s="19" t="s">
        <v>29</v>
      </c>
      <c r="C54" s="30" t="s">
        <v>24</v>
      </c>
      <c r="D54" s="76" t="s">
        <v>156</v>
      </c>
      <c r="E54" s="15" t="s">
        <v>156</v>
      </c>
      <c r="F54" s="61"/>
      <c r="G54" s="15"/>
      <c r="H54" s="15"/>
      <c r="I54" s="70"/>
      <c r="J54" s="83">
        <f t="shared" si="2"/>
        <v>2</v>
      </c>
      <c r="K54" s="44"/>
    </row>
    <row r="55" spans="1:11" ht="15.75" customHeight="1">
      <c r="A55" s="84">
        <v>49</v>
      </c>
      <c r="B55" s="19" t="s">
        <v>54</v>
      </c>
      <c r="C55" s="24" t="s">
        <v>40</v>
      </c>
      <c r="D55" s="75"/>
      <c r="E55" s="16"/>
      <c r="F55" s="62"/>
      <c r="G55" s="16"/>
      <c r="H55" s="16"/>
      <c r="I55" s="71"/>
      <c r="J55" s="83">
        <f t="shared" si="2"/>
        <v>0</v>
      </c>
      <c r="K55" s="44"/>
    </row>
    <row r="56" spans="1:11" ht="15.75" customHeight="1">
      <c r="A56" s="85">
        <v>50</v>
      </c>
      <c r="B56" s="19" t="s">
        <v>69</v>
      </c>
      <c r="C56" s="24" t="s">
        <v>70</v>
      </c>
      <c r="D56" s="77"/>
      <c r="E56" s="16"/>
      <c r="F56" s="62"/>
      <c r="G56" s="16"/>
      <c r="H56" s="16"/>
      <c r="I56" s="71"/>
      <c r="J56" s="83">
        <f t="shared" si="2"/>
        <v>0</v>
      </c>
      <c r="K56" s="44"/>
    </row>
    <row r="57" spans="1:11" ht="15.75" customHeight="1">
      <c r="A57" s="84">
        <v>51</v>
      </c>
      <c r="B57" s="19" t="s">
        <v>23</v>
      </c>
      <c r="C57" s="24" t="s">
        <v>84</v>
      </c>
      <c r="D57" s="75"/>
      <c r="E57" s="16"/>
      <c r="F57" s="62"/>
      <c r="G57" s="16"/>
      <c r="H57" s="16"/>
      <c r="I57" s="71"/>
      <c r="J57" s="83">
        <f t="shared" si="2"/>
        <v>0</v>
      </c>
      <c r="K57" s="44"/>
    </row>
    <row r="58" spans="1:11" ht="15.75" customHeight="1">
      <c r="A58" s="85">
        <v>52</v>
      </c>
      <c r="B58" s="19" t="s">
        <v>22</v>
      </c>
      <c r="C58" s="24" t="s">
        <v>85</v>
      </c>
      <c r="D58" s="75"/>
      <c r="E58" s="16"/>
      <c r="F58" s="62"/>
      <c r="G58" s="39"/>
      <c r="H58" s="16"/>
      <c r="I58" s="71"/>
      <c r="J58" s="83">
        <f t="shared" si="2"/>
        <v>0</v>
      </c>
      <c r="K58" s="44"/>
    </row>
    <row r="59" spans="1:11" ht="15.75" customHeight="1">
      <c r="A59" s="84">
        <v>53</v>
      </c>
      <c r="B59" s="19" t="s">
        <v>26</v>
      </c>
      <c r="C59" s="30" t="s">
        <v>25</v>
      </c>
      <c r="D59" s="72" t="s">
        <v>156</v>
      </c>
      <c r="E59" s="15" t="s">
        <v>156</v>
      </c>
      <c r="F59" s="61"/>
      <c r="G59" s="15"/>
      <c r="H59" s="15"/>
      <c r="I59" s="70"/>
      <c r="J59" s="83">
        <f t="shared" si="2"/>
        <v>2</v>
      </c>
      <c r="K59" s="44"/>
    </row>
    <row r="60" spans="1:11" ht="15.75" customHeight="1">
      <c r="A60" s="85">
        <v>54</v>
      </c>
      <c r="B60" s="19" t="s">
        <v>42</v>
      </c>
      <c r="C60" s="24" t="s">
        <v>72</v>
      </c>
      <c r="D60" s="75"/>
      <c r="E60" s="16"/>
      <c r="F60" s="62"/>
      <c r="G60" s="16"/>
      <c r="H60" s="16"/>
      <c r="I60" s="71"/>
      <c r="J60" s="83">
        <f t="shared" si="2"/>
        <v>0</v>
      </c>
      <c r="K60" s="44"/>
    </row>
    <row r="61" spans="1:11" ht="15.75" customHeight="1">
      <c r="A61" s="84">
        <v>55</v>
      </c>
      <c r="B61" s="23" t="s">
        <v>115</v>
      </c>
      <c r="C61" s="27" t="s">
        <v>4</v>
      </c>
      <c r="D61" s="73"/>
      <c r="E61" s="16"/>
      <c r="F61" s="62"/>
      <c r="G61" s="16"/>
      <c r="H61" s="16"/>
      <c r="I61" s="71"/>
      <c r="J61" s="83">
        <f t="shared" si="2"/>
        <v>0</v>
      </c>
      <c r="K61" s="44"/>
    </row>
    <row r="62" spans="1:11" ht="15.75" customHeight="1">
      <c r="A62" s="85">
        <v>56</v>
      </c>
      <c r="B62" s="21" t="s">
        <v>103</v>
      </c>
      <c r="C62" s="26" t="s">
        <v>4</v>
      </c>
      <c r="D62" s="73"/>
      <c r="E62" s="16"/>
      <c r="F62" s="62"/>
      <c r="G62" s="16"/>
      <c r="H62" s="16"/>
      <c r="I62" s="71"/>
      <c r="J62" s="83">
        <f t="shared" si="2"/>
        <v>0</v>
      </c>
      <c r="K62" s="44"/>
    </row>
    <row r="63" spans="1:11" ht="15.75" customHeight="1">
      <c r="A63" s="84">
        <v>57</v>
      </c>
      <c r="B63" s="19" t="s">
        <v>28</v>
      </c>
      <c r="C63" s="24" t="s">
        <v>5</v>
      </c>
      <c r="D63" s="75"/>
      <c r="E63" s="16" t="s">
        <v>156</v>
      </c>
      <c r="F63" s="62"/>
      <c r="G63" s="16"/>
      <c r="H63" s="16"/>
      <c r="I63" s="71"/>
      <c r="J63" s="83">
        <f t="shared" si="2"/>
        <v>1</v>
      </c>
      <c r="K63" s="45"/>
    </row>
    <row r="64" spans="1:11" ht="15.75" customHeight="1">
      <c r="A64" s="85">
        <v>58</v>
      </c>
      <c r="B64" s="19" t="s">
        <v>20</v>
      </c>
      <c r="C64" s="24" t="s">
        <v>5</v>
      </c>
      <c r="D64" s="75"/>
      <c r="E64" s="16"/>
      <c r="F64" s="62"/>
      <c r="G64" s="16"/>
      <c r="H64" s="16"/>
      <c r="I64" s="71"/>
      <c r="J64" s="83">
        <f t="shared" si="2"/>
        <v>0</v>
      </c>
      <c r="K64" s="45"/>
    </row>
    <row r="65" spans="1:11" ht="15.75" customHeight="1">
      <c r="A65" s="84">
        <v>59</v>
      </c>
      <c r="B65" s="19" t="s">
        <v>6</v>
      </c>
      <c r="C65" s="31" t="s">
        <v>24</v>
      </c>
      <c r="D65" s="76" t="s">
        <v>156</v>
      </c>
      <c r="E65" s="15" t="s">
        <v>156</v>
      </c>
      <c r="F65" s="61"/>
      <c r="G65" s="15"/>
      <c r="H65" s="15"/>
      <c r="I65" s="70"/>
      <c r="J65" s="83">
        <f t="shared" si="2"/>
        <v>2</v>
      </c>
      <c r="K65" s="45"/>
    </row>
    <row r="66" spans="1:11" ht="15.75" customHeight="1">
      <c r="A66" s="85">
        <v>60</v>
      </c>
      <c r="B66" s="19" t="s">
        <v>51</v>
      </c>
      <c r="C66" s="30" t="s">
        <v>67</v>
      </c>
      <c r="D66" s="76" t="s">
        <v>156</v>
      </c>
      <c r="E66" s="15"/>
      <c r="F66" s="61"/>
      <c r="G66" s="15"/>
      <c r="H66" s="15"/>
      <c r="I66" s="70"/>
      <c r="J66" s="83">
        <f t="shared" si="2"/>
        <v>1</v>
      </c>
      <c r="K66" s="45"/>
    </row>
    <row r="67" spans="1:11" ht="15.75" customHeight="1">
      <c r="A67" s="84">
        <v>61</v>
      </c>
      <c r="B67" s="19" t="s">
        <v>86</v>
      </c>
      <c r="C67" s="25" t="s">
        <v>107</v>
      </c>
      <c r="D67" s="75" t="s">
        <v>156</v>
      </c>
      <c r="E67" s="16" t="s">
        <v>156</v>
      </c>
      <c r="F67" s="62"/>
      <c r="G67" s="16"/>
      <c r="H67" s="16"/>
      <c r="I67" s="71"/>
      <c r="J67" s="83">
        <f t="shared" si="2"/>
        <v>2</v>
      </c>
      <c r="K67" s="45"/>
    </row>
    <row r="68" spans="1:11" ht="15.75" customHeight="1">
      <c r="A68" s="85">
        <v>62</v>
      </c>
      <c r="B68" s="19" t="s">
        <v>27</v>
      </c>
      <c r="C68" s="24" t="s">
        <v>64</v>
      </c>
      <c r="D68" s="76" t="s">
        <v>156</v>
      </c>
      <c r="E68" s="15" t="s">
        <v>156</v>
      </c>
      <c r="F68" s="61"/>
      <c r="G68" s="15"/>
      <c r="H68" s="15"/>
      <c r="I68" s="70"/>
      <c r="J68" s="83">
        <f t="shared" si="2"/>
        <v>2</v>
      </c>
      <c r="K68" s="45"/>
    </row>
    <row r="69" spans="1:11" ht="15.75" customHeight="1">
      <c r="A69" s="84">
        <v>63</v>
      </c>
      <c r="B69" s="20" t="s">
        <v>116</v>
      </c>
      <c r="C69" s="25" t="s">
        <v>55</v>
      </c>
      <c r="D69" s="73"/>
      <c r="E69" s="16"/>
      <c r="F69" s="62"/>
      <c r="G69" s="16"/>
      <c r="H69" s="16"/>
      <c r="I69" s="71"/>
      <c r="J69" s="83">
        <f t="shared" si="2"/>
        <v>0</v>
      </c>
      <c r="K69" s="45"/>
    </row>
    <row r="70" spans="1:11" ht="15.75" customHeight="1">
      <c r="A70" s="85">
        <v>64</v>
      </c>
      <c r="B70" s="20" t="s">
        <v>98</v>
      </c>
      <c r="C70" s="24" t="s">
        <v>5</v>
      </c>
      <c r="D70" s="73"/>
      <c r="E70" s="16" t="s">
        <v>156</v>
      </c>
      <c r="F70" s="62"/>
      <c r="G70" s="16"/>
      <c r="H70" s="16"/>
      <c r="I70" s="71"/>
      <c r="J70" s="83">
        <f t="shared" si="2"/>
        <v>1</v>
      </c>
      <c r="K70" s="45"/>
    </row>
    <row r="71" spans="1:11" ht="15.75" customHeight="1">
      <c r="A71" s="84">
        <v>65</v>
      </c>
      <c r="B71" s="20" t="s">
        <v>154</v>
      </c>
      <c r="C71" s="24" t="s">
        <v>5</v>
      </c>
      <c r="D71" s="98"/>
      <c r="E71" s="16"/>
      <c r="F71" s="62"/>
      <c r="G71" s="16"/>
      <c r="H71" s="16"/>
      <c r="I71" s="71"/>
      <c r="J71" s="83">
        <f aca="true" t="shared" si="3" ref="J71:J102">COUNTA(D71:I71)</f>
        <v>0</v>
      </c>
      <c r="K71" s="45"/>
    </row>
    <row r="72" spans="1:11" ht="15.75" customHeight="1">
      <c r="A72" s="85">
        <v>66</v>
      </c>
      <c r="B72" s="19" t="s">
        <v>41</v>
      </c>
      <c r="C72" s="28" t="s">
        <v>135</v>
      </c>
      <c r="D72" s="72"/>
      <c r="E72" s="15" t="s">
        <v>156</v>
      </c>
      <c r="F72" s="61"/>
      <c r="G72" s="15"/>
      <c r="H72" s="15"/>
      <c r="I72" s="70"/>
      <c r="J72" s="83">
        <f t="shared" si="3"/>
        <v>1</v>
      </c>
      <c r="K72" s="45"/>
    </row>
    <row r="73" spans="1:11" ht="15.75" customHeight="1">
      <c r="A73" s="84">
        <v>67</v>
      </c>
      <c r="B73" s="20" t="s">
        <v>158</v>
      </c>
      <c r="C73" s="25" t="s">
        <v>107</v>
      </c>
      <c r="D73" s="78" t="s">
        <v>156</v>
      </c>
      <c r="E73" s="16"/>
      <c r="F73" s="62"/>
      <c r="G73" s="16"/>
      <c r="H73" s="16"/>
      <c r="I73" s="71"/>
      <c r="J73" s="83">
        <f t="shared" si="3"/>
        <v>1</v>
      </c>
      <c r="K73" s="45"/>
    </row>
    <row r="74" spans="1:11" ht="15.75" customHeight="1">
      <c r="A74" s="85">
        <v>68</v>
      </c>
      <c r="B74" s="20" t="s">
        <v>100</v>
      </c>
      <c r="C74" s="25" t="s">
        <v>3</v>
      </c>
      <c r="D74" s="74"/>
      <c r="E74" s="15"/>
      <c r="F74" s="61"/>
      <c r="G74" s="15"/>
      <c r="H74" s="15"/>
      <c r="I74" s="70"/>
      <c r="J74" s="83">
        <f t="shared" si="3"/>
        <v>0</v>
      </c>
      <c r="K74" s="45"/>
    </row>
    <row r="75" spans="1:11" ht="15.75" customHeight="1">
      <c r="A75" s="84">
        <v>69</v>
      </c>
      <c r="B75" s="22" t="s">
        <v>91</v>
      </c>
      <c r="C75" s="17" t="s">
        <v>92</v>
      </c>
      <c r="D75" s="73" t="s">
        <v>156</v>
      </c>
      <c r="E75" s="16" t="s">
        <v>156</v>
      </c>
      <c r="F75" s="62"/>
      <c r="G75" s="16"/>
      <c r="H75" s="16"/>
      <c r="I75" s="71"/>
      <c r="J75" s="83">
        <f t="shared" si="3"/>
        <v>2</v>
      </c>
      <c r="K75" s="45"/>
    </row>
    <row r="76" spans="1:11" ht="15.75" customHeight="1">
      <c r="A76" s="85">
        <v>70</v>
      </c>
      <c r="B76" s="19" t="s">
        <v>15</v>
      </c>
      <c r="C76" s="24" t="s">
        <v>3</v>
      </c>
      <c r="D76" s="76" t="s">
        <v>156</v>
      </c>
      <c r="E76" s="15" t="s">
        <v>156</v>
      </c>
      <c r="F76" s="61"/>
      <c r="G76" s="15"/>
      <c r="H76" s="15"/>
      <c r="I76" s="70"/>
      <c r="J76" s="83">
        <f t="shared" si="3"/>
        <v>2</v>
      </c>
      <c r="K76" s="45"/>
    </row>
    <row r="77" spans="1:11" ht="15.75" customHeight="1">
      <c r="A77" s="84">
        <v>71</v>
      </c>
      <c r="B77" s="19" t="s">
        <v>16</v>
      </c>
      <c r="C77" s="30" t="s">
        <v>17</v>
      </c>
      <c r="D77" s="76" t="s">
        <v>156</v>
      </c>
      <c r="E77" s="15" t="s">
        <v>156</v>
      </c>
      <c r="F77" s="61"/>
      <c r="G77" s="15"/>
      <c r="H77" s="15"/>
      <c r="I77" s="70"/>
      <c r="J77" s="83">
        <f t="shared" si="3"/>
        <v>2</v>
      </c>
      <c r="K77" s="45"/>
    </row>
    <row r="78" spans="1:11" ht="15.75" customHeight="1">
      <c r="A78" s="85">
        <v>72</v>
      </c>
      <c r="B78" s="20" t="s">
        <v>151</v>
      </c>
      <c r="C78" s="17" t="s">
        <v>55</v>
      </c>
      <c r="D78" s="73" t="s">
        <v>156</v>
      </c>
      <c r="E78" s="16" t="s">
        <v>156</v>
      </c>
      <c r="F78" s="62"/>
      <c r="G78" s="16"/>
      <c r="H78" s="16"/>
      <c r="I78" s="71"/>
      <c r="J78" s="83">
        <f t="shared" si="3"/>
        <v>2</v>
      </c>
      <c r="K78" s="45"/>
    </row>
    <row r="79" spans="1:11" ht="15.75" customHeight="1">
      <c r="A79" s="84">
        <v>73</v>
      </c>
      <c r="B79" s="19" t="s">
        <v>32</v>
      </c>
      <c r="C79" s="24" t="s">
        <v>45</v>
      </c>
      <c r="D79" s="72" t="s">
        <v>156</v>
      </c>
      <c r="E79" s="15" t="s">
        <v>156</v>
      </c>
      <c r="F79" s="61"/>
      <c r="G79" s="15"/>
      <c r="H79" s="15"/>
      <c r="I79" s="70"/>
      <c r="J79" s="83">
        <f t="shared" si="3"/>
        <v>2</v>
      </c>
      <c r="K79" s="45"/>
    </row>
    <row r="80" spans="1:11" ht="15.75" customHeight="1">
      <c r="A80" s="85">
        <v>74</v>
      </c>
      <c r="B80" s="20" t="s">
        <v>111</v>
      </c>
      <c r="C80" s="25" t="s">
        <v>1</v>
      </c>
      <c r="D80" s="73"/>
      <c r="E80" s="101"/>
      <c r="F80" s="62"/>
      <c r="G80" s="16"/>
      <c r="H80" s="16"/>
      <c r="I80" s="71"/>
      <c r="J80" s="83">
        <f t="shared" si="3"/>
        <v>0</v>
      </c>
      <c r="K80" s="45"/>
    </row>
    <row r="81" spans="1:11" ht="15.75" customHeight="1">
      <c r="A81" s="84">
        <v>75</v>
      </c>
      <c r="B81" s="20" t="s">
        <v>117</v>
      </c>
      <c r="C81" s="28" t="s">
        <v>36</v>
      </c>
      <c r="D81" s="98"/>
      <c r="E81" s="16"/>
      <c r="F81" s="62"/>
      <c r="G81" s="16"/>
      <c r="H81" s="16"/>
      <c r="I81" s="71"/>
      <c r="J81" s="83">
        <f t="shared" si="3"/>
        <v>0</v>
      </c>
      <c r="K81" s="45"/>
    </row>
    <row r="82" spans="1:11" ht="15.75" customHeight="1">
      <c r="A82" s="85">
        <v>76</v>
      </c>
      <c r="B82" s="19" t="s">
        <v>11</v>
      </c>
      <c r="C82" s="31" t="s">
        <v>132</v>
      </c>
      <c r="D82" s="72" t="s">
        <v>156</v>
      </c>
      <c r="E82" s="15" t="s">
        <v>156</v>
      </c>
      <c r="F82" s="61"/>
      <c r="G82" s="15"/>
      <c r="H82" s="15"/>
      <c r="I82" s="70"/>
      <c r="J82" s="83">
        <f t="shared" si="3"/>
        <v>2</v>
      </c>
      <c r="K82" s="45"/>
    </row>
    <row r="83" spans="1:11" ht="15.75" customHeight="1">
      <c r="A83" s="84">
        <v>77</v>
      </c>
      <c r="B83" s="19" t="s">
        <v>87</v>
      </c>
      <c r="C83" s="24" t="s">
        <v>88</v>
      </c>
      <c r="D83" s="75" t="s">
        <v>156</v>
      </c>
      <c r="E83" s="16"/>
      <c r="F83" s="62"/>
      <c r="G83" s="16"/>
      <c r="H83" s="16"/>
      <c r="I83" s="71"/>
      <c r="J83" s="83">
        <f t="shared" si="3"/>
        <v>1</v>
      </c>
      <c r="K83" s="45"/>
    </row>
    <row r="84" spans="1:11" ht="15.75" customHeight="1">
      <c r="A84" s="85">
        <v>78</v>
      </c>
      <c r="B84" s="20" t="s">
        <v>97</v>
      </c>
      <c r="C84" s="24" t="s">
        <v>5</v>
      </c>
      <c r="D84" s="73"/>
      <c r="E84" s="16"/>
      <c r="F84" s="62"/>
      <c r="G84" s="16"/>
      <c r="H84" s="16"/>
      <c r="I84" s="71"/>
      <c r="J84" s="83">
        <f t="shared" si="3"/>
        <v>0</v>
      </c>
      <c r="K84" s="45"/>
    </row>
    <row r="85" spans="1:11" ht="15.75" customHeight="1">
      <c r="A85" s="84">
        <v>79</v>
      </c>
      <c r="B85" s="20" t="s">
        <v>110</v>
      </c>
      <c r="C85" s="25" t="s">
        <v>4</v>
      </c>
      <c r="D85" s="73"/>
      <c r="E85" s="16"/>
      <c r="F85" s="62"/>
      <c r="G85" s="16"/>
      <c r="H85" s="16"/>
      <c r="I85" s="71"/>
      <c r="J85" s="83">
        <f t="shared" si="3"/>
        <v>0</v>
      </c>
      <c r="K85" s="45"/>
    </row>
    <row r="86" spans="1:11" ht="15.75" customHeight="1">
      <c r="A86" s="85">
        <v>80</v>
      </c>
      <c r="B86" s="19" t="s">
        <v>68</v>
      </c>
      <c r="C86" s="24" t="s">
        <v>80</v>
      </c>
      <c r="D86" s="77"/>
      <c r="E86" s="16"/>
      <c r="F86" s="62"/>
      <c r="G86" s="16"/>
      <c r="H86" s="16"/>
      <c r="I86" s="71"/>
      <c r="J86" s="83">
        <f t="shared" si="3"/>
        <v>0</v>
      </c>
      <c r="K86" s="45"/>
    </row>
    <row r="87" spans="1:11" ht="15.75" customHeight="1">
      <c r="A87" s="84">
        <v>81</v>
      </c>
      <c r="B87" s="18" t="s">
        <v>7</v>
      </c>
      <c r="C87" s="30" t="s">
        <v>25</v>
      </c>
      <c r="D87" s="76" t="s">
        <v>156</v>
      </c>
      <c r="E87" s="15" t="s">
        <v>156</v>
      </c>
      <c r="F87" s="61"/>
      <c r="G87" s="15"/>
      <c r="H87" s="15"/>
      <c r="I87" s="70"/>
      <c r="J87" s="83">
        <f t="shared" si="3"/>
        <v>2</v>
      </c>
      <c r="K87" s="45"/>
    </row>
    <row r="88" spans="1:11" ht="15.75" customHeight="1">
      <c r="A88" s="85">
        <v>82</v>
      </c>
      <c r="B88" s="20" t="s">
        <v>106</v>
      </c>
      <c r="C88" s="25" t="s">
        <v>107</v>
      </c>
      <c r="D88" s="73"/>
      <c r="E88" s="101"/>
      <c r="F88" s="62"/>
      <c r="G88" s="16"/>
      <c r="H88" s="16"/>
      <c r="I88" s="71"/>
      <c r="J88" s="83">
        <f t="shared" si="3"/>
        <v>0</v>
      </c>
      <c r="K88" s="45"/>
    </row>
    <row r="89" spans="1:11" ht="15.75" customHeight="1">
      <c r="A89" s="84">
        <v>83</v>
      </c>
      <c r="B89" s="18" t="s">
        <v>48</v>
      </c>
      <c r="C89" s="31" t="s">
        <v>132</v>
      </c>
      <c r="D89" s="76" t="s">
        <v>156</v>
      </c>
      <c r="E89" s="15" t="s">
        <v>156</v>
      </c>
      <c r="F89" s="61"/>
      <c r="G89" s="15"/>
      <c r="H89" s="15"/>
      <c r="I89" s="70"/>
      <c r="J89" s="83">
        <f t="shared" si="3"/>
        <v>2</v>
      </c>
      <c r="K89" s="45"/>
    </row>
    <row r="90" spans="1:11" ht="15.75" customHeight="1">
      <c r="A90" s="85">
        <v>84</v>
      </c>
      <c r="B90" s="19" t="s">
        <v>8</v>
      </c>
      <c r="C90" s="24" t="s">
        <v>5</v>
      </c>
      <c r="D90" s="76"/>
      <c r="E90" s="15"/>
      <c r="F90" s="61"/>
      <c r="G90" s="15"/>
      <c r="H90" s="15"/>
      <c r="I90" s="70"/>
      <c r="J90" s="83">
        <f t="shared" si="3"/>
        <v>0</v>
      </c>
      <c r="K90" s="45"/>
    </row>
    <row r="91" spans="1:11" ht="15.75" customHeight="1">
      <c r="A91" s="84">
        <v>85</v>
      </c>
      <c r="B91" s="20" t="s">
        <v>149</v>
      </c>
      <c r="C91" s="25" t="s">
        <v>2</v>
      </c>
      <c r="D91" s="100"/>
      <c r="E91" s="16"/>
      <c r="F91" s="62"/>
      <c r="G91" s="16"/>
      <c r="H91" s="16"/>
      <c r="I91" s="71"/>
      <c r="J91" s="83">
        <f t="shared" si="3"/>
        <v>0</v>
      </c>
      <c r="K91" s="45"/>
    </row>
    <row r="92" spans="1:11" ht="15.75" customHeight="1">
      <c r="A92" s="85">
        <v>86</v>
      </c>
      <c r="B92" s="19" t="s">
        <v>56</v>
      </c>
      <c r="C92" s="24" t="s">
        <v>1</v>
      </c>
      <c r="D92" s="75" t="s">
        <v>156</v>
      </c>
      <c r="E92" s="16" t="s">
        <v>156</v>
      </c>
      <c r="F92" s="62"/>
      <c r="G92" s="16"/>
      <c r="H92" s="16"/>
      <c r="I92" s="71"/>
      <c r="J92" s="83">
        <f t="shared" si="3"/>
        <v>2</v>
      </c>
      <c r="K92" s="45"/>
    </row>
    <row r="93" spans="1:11" ht="15.75" customHeight="1">
      <c r="A93" s="84">
        <v>87</v>
      </c>
      <c r="B93" s="20" t="s">
        <v>104</v>
      </c>
      <c r="C93" s="25" t="s">
        <v>102</v>
      </c>
      <c r="D93" s="73"/>
      <c r="E93" s="16"/>
      <c r="F93" s="62"/>
      <c r="G93" s="16"/>
      <c r="H93" s="16"/>
      <c r="I93" s="71"/>
      <c r="J93" s="83">
        <f t="shared" si="3"/>
        <v>0</v>
      </c>
      <c r="K93" s="45"/>
    </row>
    <row r="94" spans="1:11" ht="15.75" customHeight="1">
      <c r="A94" s="85">
        <v>88</v>
      </c>
      <c r="B94" s="19" t="s">
        <v>37</v>
      </c>
      <c r="C94" s="31" t="s">
        <v>25</v>
      </c>
      <c r="D94" s="72" t="s">
        <v>156</v>
      </c>
      <c r="E94" s="15" t="s">
        <v>156</v>
      </c>
      <c r="F94" s="61"/>
      <c r="G94" s="15"/>
      <c r="H94" s="15"/>
      <c r="I94" s="70"/>
      <c r="J94" s="83">
        <f t="shared" si="3"/>
        <v>2</v>
      </c>
      <c r="K94" s="45"/>
    </row>
    <row r="95" spans="1:11" ht="15.75" customHeight="1">
      <c r="A95" s="84">
        <v>89</v>
      </c>
      <c r="B95" s="19" t="s">
        <v>9</v>
      </c>
      <c r="C95" s="28" t="s">
        <v>133</v>
      </c>
      <c r="D95" s="72" t="s">
        <v>156</v>
      </c>
      <c r="E95" s="15" t="s">
        <v>156</v>
      </c>
      <c r="F95" s="61"/>
      <c r="G95" s="15"/>
      <c r="H95" s="15"/>
      <c r="I95" s="70"/>
      <c r="J95" s="83">
        <f t="shared" si="3"/>
        <v>2</v>
      </c>
      <c r="K95" s="45"/>
    </row>
    <row r="96" spans="1:11" ht="15.75" customHeight="1">
      <c r="A96" s="85">
        <v>90</v>
      </c>
      <c r="B96" s="19" t="s">
        <v>60</v>
      </c>
      <c r="C96" s="24" t="s">
        <v>44</v>
      </c>
      <c r="D96" s="75"/>
      <c r="E96" s="16"/>
      <c r="F96" s="62"/>
      <c r="G96" s="16"/>
      <c r="H96" s="16"/>
      <c r="I96" s="71"/>
      <c r="J96" s="83">
        <f t="shared" si="3"/>
        <v>0</v>
      </c>
      <c r="K96" s="45"/>
    </row>
    <row r="97" spans="1:11" ht="15.75" customHeight="1">
      <c r="A97" s="84">
        <v>91</v>
      </c>
      <c r="B97" s="19" t="s">
        <v>38</v>
      </c>
      <c r="C97" s="24" t="s">
        <v>1</v>
      </c>
      <c r="D97" s="72"/>
      <c r="E97" s="15"/>
      <c r="F97" s="61"/>
      <c r="G97" s="15"/>
      <c r="H97" s="15"/>
      <c r="I97" s="70"/>
      <c r="J97" s="83">
        <f t="shared" si="3"/>
        <v>0</v>
      </c>
      <c r="K97" s="45"/>
    </row>
    <row r="98" spans="1:11" ht="15.75" customHeight="1">
      <c r="A98" s="85">
        <v>92</v>
      </c>
      <c r="B98" s="20" t="s">
        <v>152</v>
      </c>
      <c r="C98" s="25" t="s">
        <v>153</v>
      </c>
      <c r="D98" s="73" t="s">
        <v>156</v>
      </c>
      <c r="E98" s="16"/>
      <c r="F98" s="62"/>
      <c r="G98" s="16"/>
      <c r="H98" s="16"/>
      <c r="I98" s="71"/>
      <c r="J98" s="83">
        <f t="shared" si="3"/>
        <v>1</v>
      </c>
      <c r="K98" s="45"/>
    </row>
    <row r="99" spans="1:11" ht="15.75" customHeight="1">
      <c r="A99" s="84">
        <v>93</v>
      </c>
      <c r="B99" s="19" t="s">
        <v>160</v>
      </c>
      <c r="C99" s="25" t="s">
        <v>55</v>
      </c>
      <c r="D99" s="75"/>
      <c r="E99" s="16" t="s">
        <v>156</v>
      </c>
      <c r="F99" s="62"/>
      <c r="G99" s="16"/>
      <c r="H99" s="16"/>
      <c r="I99" s="71"/>
      <c r="J99" s="83">
        <f t="shared" si="3"/>
        <v>1</v>
      </c>
      <c r="K99" s="44"/>
    </row>
    <row r="100" spans="1:11" ht="15.75" customHeight="1">
      <c r="A100" s="85">
        <v>94</v>
      </c>
      <c r="B100" s="20" t="s">
        <v>161</v>
      </c>
      <c r="C100" s="24" t="s">
        <v>2</v>
      </c>
      <c r="D100" s="72"/>
      <c r="E100" s="16" t="s">
        <v>156</v>
      </c>
      <c r="F100" s="62"/>
      <c r="G100" s="16"/>
      <c r="H100" s="16"/>
      <c r="I100" s="71"/>
      <c r="J100" s="83">
        <f t="shared" si="3"/>
        <v>1</v>
      </c>
      <c r="K100" s="44"/>
    </row>
    <row r="101" spans="1:11" ht="15.75" customHeight="1">
      <c r="A101" s="84">
        <v>95</v>
      </c>
      <c r="B101" s="21" t="s">
        <v>162</v>
      </c>
      <c r="C101" s="24" t="s">
        <v>5</v>
      </c>
      <c r="D101" s="72"/>
      <c r="E101" s="101"/>
      <c r="F101" s="62"/>
      <c r="G101" s="16"/>
      <c r="H101" s="16"/>
      <c r="I101" s="71"/>
      <c r="J101" s="83">
        <f t="shared" si="3"/>
        <v>0</v>
      </c>
      <c r="K101" s="44"/>
    </row>
    <row r="102" spans="1:11" ht="15.75" customHeight="1">
      <c r="A102" s="85">
        <v>96</v>
      </c>
      <c r="B102" s="20"/>
      <c r="C102" s="25"/>
      <c r="D102" s="78"/>
      <c r="E102" s="16"/>
      <c r="F102" s="62"/>
      <c r="G102" s="16"/>
      <c r="H102" s="16"/>
      <c r="I102" s="71"/>
      <c r="J102" s="83">
        <f t="shared" si="3"/>
        <v>0</v>
      </c>
      <c r="K102" s="45"/>
    </row>
    <row r="103" spans="1:11" ht="15.75" customHeight="1">
      <c r="A103" s="84">
        <v>97</v>
      </c>
      <c r="B103" s="20"/>
      <c r="C103" s="25"/>
      <c r="D103" s="78"/>
      <c r="E103" s="16"/>
      <c r="F103" s="62"/>
      <c r="G103" s="16"/>
      <c r="H103" s="16"/>
      <c r="I103" s="71"/>
      <c r="J103" s="83">
        <f aca="true" t="shared" si="4" ref="J103:J121">COUNTA(D103:I103)</f>
        <v>0</v>
      </c>
      <c r="K103" s="45"/>
    </row>
    <row r="104" spans="1:11" ht="15.75" customHeight="1">
      <c r="A104" s="85">
        <v>98</v>
      </c>
      <c r="B104" s="20"/>
      <c r="C104" s="25"/>
      <c r="D104" s="78"/>
      <c r="E104" s="16"/>
      <c r="F104" s="62"/>
      <c r="G104" s="16"/>
      <c r="H104" s="16"/>
      <c r="I104" s="71"/>
      <c r="J104" s="83">
        <f t="shared" si="4"/>
        <v>0</v>
      </c>
      <c r="K104" s="45"/>
    </row>
    <row r="105" spans="1:11" ht="15.75" customHeight="1">
      <c r="A105" s="84">
        <v>99</v>
      </c>
      <c r="B105" s="20"/>
      <c r="C105" s="25"/>
      <c r="D105" s="78"/>
      <c r="E105" s="16"/>
      <c r="F105" s="62"/>
      <c r="G105" s="16"/>
      <c r="H105" s="16"/>
      <c r="I105" s="71"/>
      <c r="J105" s="83">
        <f t="shared" si="4"/>
        <v>0</v>
      </c>
      <c r="K105" s="45"/>
    </row>
    <row r="106" spans="1:11" ht="15.75" customHeight="1">
      <c r="A106" s="85">
        <v>100</v>
      </c>
      <c r="B106" s="20"/>
      <c r="C106" s="25"/>
      <c r="D106" s="78"/>
      <c r="E106" s="16"/>
      <c r="F106" s="62"/>
      <c r="G106" s="16"/>
      <c r="H106" s="16"/>
      <c r="I106" s="71"/>
      <c r="J106" s="83">
        <f t="shared" si="4"/>
        <v>0</v>
      </c>
      <c r="K106" s="45"/>
    </row>
    <row r="107" spans="1:11" ht="15.75" customHeight="1">
      <c r="A107" s="84">
        <v>101</v>
      </c>
      <c r="B107" s="20"/>
      <c r="C107" s="25"/>
      <c r="D107" s="78"/>
      <c r="E107" s="16"/>
      <c r="F107" s="62"/>
      <c r="G107" s="16"/>
      <c r="H107" s="16"/>
      <c r="I107" s="71"/>
      <c r="J107" s="83">
        <f t="shared" si="4"/>
        <v>0</v>
      </c>
      <c r="K107" s="45"/>
    </row>
    <row r="108" spans="1:11" ht="15.75" customHeight="1">
      <c r="A108" s="85">
        <v>102</v>
      </c>
      <c r="B108" s="20"/>
      <c r="C108" s="25"/>
      <c r="D108" s="78"/>
      <c r="E108" s="16"/>
      <c r="F108" s="62"/>
      <c r="G108" s="16"/>
      <c r="H108" s="16"/>
      <c r="I108" s="71"/>
      <c r="J108" s="83">
        <f t="shared" si="4"/>
        <v>0</v>
      </c>
      <c r="K108" s="45"/>
    </row>
    <row r="109" spans="1:11" ht="15.75" customHeight="1">
      <c r="A109" s="84">
        <v>103</v>
      </c>
      <c r="B109" s="20"/>
      <c r="C109" s="25"/>
      <c r="D109" s="78"/>
      <c r="E109" s="16"/>
      <c r="F109" s="62"/>
      <c r="G109" s="16"/>
      <c r="H109" s="16"/>
      <c r="I109" s="71"/>
      <c r="J109" s="83">
        <f t="shared" si="4"/>
        <v>0</v>
      </c>
      <c r="K109" s="45"/>
    </row>
    <row r="110" spans="1:11" ht="15.75" customHeight="1">
      <c r="A110" s="85">
        <v>104</v>
      </c>
      <c r="B110" s="20"/>
      <c r="C110" s="25"/>
      <c r="D110" s="78"/>
      <c r="E110" s="16"/>
      <c r="F110" s="62"/>
      <c r="G110" s="16"/>
      <c r="H110" s="16"/>
      <c r="I110" s="71"/>
      <c r="J110" s="83">
        <f t="shared" si="4"/>
        <v>0</v>
      </c>
      <c r="K110" s="45"/>
    </row>
    <row r="111" spans="1:11" ht="15.75" customHeight="1">
      <c r="A111" s="84">
        <v>105</v>
      </c>
      <c r="B111" s="20"/>
      <c r="C111" s="25"/>
      <c r="D111" s="78"/>
      <c r="E111" s="16"/>
      <c r="F111" s="62"/>
      <c r="G111" s="16"/>
      <c r="H111" s="16"/>
      <c r="I111" s="71"/>
      <c r="J111" s="83">
        <f t="shared" si="4"/>
        <v>0</v>
      </c>
      <c r="K111" s="45"/>
    </row>
    <row r="112" spans="1:11" ht="15.75" customHeight="1">
      <c r="A112" s="85">
        <v>106</v>
      </c>
      <c r="B112" s="20"/>
      <c r="C112" s="25"/>
      <c r="D112" s="78"/>
      <c r="E112" s="16"/>
      <c r="F112" s="62"/>
      <c r="G112" s="16"/>
      <c r="H112" s="16"/>
      <c r="I112" s="71"/>
      <c r="J112" s="83">
        <f t="shared" si="4"/>
        <v>0</v>
      </c>
      <c r="K112" s="45"/>
    </row>
    <row r="113" spans="1:11" ht="15.75" customHeight="1">
      <c r="A113" s="84">
        <v>107</v>
      </c>
      <c r="B113" s="20"/>
      <c r="C113" s="25"/>
      <c r="D113" s="78"/>
      <c r="E113" s="16"/>
      <c r="F113" s="62"/>
      <c r="G113" s="16"/>
      <c r="H113" s="16"/>
      <c r="I113" s="71"/>
      <c r="J113" s="83">
        <f t="shared" si="4"/>
        <v>0</v>
      </c>
      <c r="K113" s="45"/>
    </row>
    <row r="114" spans="1:11" ht="15.75" customHeight="1">
      <c r="A114" s="85">
        <v>108</v>
      </c>
      <c r="B114" s="20"/>
      <c r="C114" s="25"/>
      <c r="D114" s="78"/>
      <c r="E114" s="16"/>
      <c r="F114" s="62"/>
      <c r="G114" s="16"/>
      <c r="H114" s="16"/>
      <c r="I114" s="71"/>
      <c r="J114" s="83">
        <f t="shared" si="4"/>
        <v>0</v>
      </c>
      <c r="K114" s="45"/>
    </row>
    <row r="115" spans="1:11" ht="15.75" customHeight="1">
      <c r="A115" s="84">
        <v>109</v>
      </c>
      <c r="B115" s="20"/>
      <c r="C115" s="25"/>
      <c r="D115" s="78"/>
      <c r="E115" s="16"/>
      <c r="F115" s="62"/>
      <c r="G115" s="16"/>
      <c r="H115" s="16"/>
      <c r="I115" s="71"/>
      <c r="J115" s="83">
        <f t="shared" si="4"/>
        <v>0</v>
      </c>
      <c r="K115" s="45"/>
    </row>
    <row r="116" spans="1:11" ht="15.75" customHeight="1">
      <c r="A116" s="85">
        <v>110</v>
      </c>
      <c r="B116" s="20"/>
      <c r="C116" s="25"/>
      <c r="D116" s="78"/>
      <c r="E116" s="16"/>
      <c r="F116" s="62"/>
      <c r="G116" s="16"/>
      <c r="H116" s="16"/>
      <c r="I116" s="71"/>
      <c r="J116" s="83">
        <f t="shared" si="4"/>
        <v>0</v>
      </c>
      <c r="K116" s="45"/>
    </row>
    <row r="117" spans="1:11" ht="15.75" customHeight="1">
      <c r="A117" s="84">
        <v>111</v>
      </c>
      <c r="B117" s="20"/>
      <c r="C117" s="25"/>
      <c r="D117" s="78"/>
      <c r="E117" s="16"/>
      <c r="F117" s="62"/>
      <c r="G117" s="16"/>
      <c r="H117" s="16"/>
      <c r="I117" s="71"/>
      <c r="J117" s="83">
        <f t="shared" si="4"/>
        <v>0</v>
      </c>
      <c r="K117" s="45"/>
    </row>
    <row r="118" spans="1:11" ht="15.75" customHeight="1">
      <c r="A118" s="85">
        <v>112</v>
      </c>
      <c r="B118" s="20"/>
      <c r="C118" s="25"/>
      <c r="D118" s="78"/>
      <c r="E118" s="16"/>
      <c r="F118" s="62"/>
      <c r="G118" s="16"/>
      <c r="H118" s="16"/>
      <c r="I118" s="71"/>
      <c r="J118" s="83">
        <f t="shared" si="4"/>
        <v>0</v>
      </c>
      <c r="K118" s="45"/>
    </row>
    <row r="119" spans="1:11" ht="15.75" customHeight="1">
      <c r="A119" s="84">
        <v>113</v>
      </c>
      <c r="B119" s="20"/>
      <c r="C119" s="25"/>
      <c r="D119" s="78"/>
      <c r="E119" s="16"/>
      <c r="F119" s="62"/>
      <c r="G119" s="16"/>
      <c r="H119" s="16"/>
      <c r="I119" s="71"/>
      <c r="J119" s="83">
        <f t="shared" si="4"/>
        <v>0</v>
      </c>
      <c r="K119" s="45"/>
    </row>
    <row r="120" spans="1:11" ht="15.75" customHeight="1">
      <c r="A120" s="85">
        <v>114</v>
      </c>
      <c r="B120" s="20"/>
      <c r="C120" s="25"/>
      <c r="D120" s="78"/>
      <c r="E120" s="16"/>
      <c r="F120" s="62"/>
      <c r="G120" s="16"/>
      <c r="H120" s="16"/>
      <c r="I120" s="71"/>
      <c r="J120" s="83">
        <f t="shared" si="4"/>
        <v>0</v>
      </c>
      <c r="K120" s="45"/>
    </row>
    <row r="121" spans="1:11" ht="15.75" customHeight="1" thickBot="1">
      <c r="A121" s="84">
        <v>115</v>
      </c>
      <c r="B121" s="20"/>
      <c r="C121" s="25"/>
      <c r="D121" s="79"/>
      <c r="E121" s="80"/>
      <c r="F121" s="81"/>
      <c r="G121" s="80"/>
      <c r="H121" s="80"/>
      <c r="I121" s="82"/>
      <c r="J121" s="83">
        <f t="shared" si="4"/>
        <v>0</v>
      </c>
      <c r="K121" s="45"/>
    </row>
    <row r="122" spans="1:11" ht="15">
      <c r="A122" s="2"/>
      <c r="B122" s="3"/>
      <c r="C122" s="4"/>
      <c r="D122" s="34"/>
      <c r="E122" s="34"/>
      <c r="F122" s="37"/>
      <c r="G122" s="37"/>
      <c r="H122" s="37"/>
      <c r="I122" s="37"/>
      <c r="J122" s="35"/>
      <c r="K122" s="1"/>
    </row>
  </sheetData>
  <sheetProtection password="CD6C" sheet="1"/>
  <mergeCells count="14">
    <mergeCell ref="K4:K6"/>
    <mergeCell ref="F4:F6"/>
    <mergeCell ref="G4:G6"/>
    <mergeCell ref="H4:H6"/>
    <mergeCell ref="I4:I6"/>
    <mergeCell ref="A1:J1"/>
    <mergeCell ref="A2:J2"/>
    <mergeCell ref="A3:C3"/>
    <mergeCell ref="A4:A6"/>
    <mergeCell ref="B4:B6"/>
    <mergeCell ref="C4:C6"/>
    <mergeCell ref="D4:D6"/>
    <mergeCell ref="E4:E6"/>
    <mergeCell ref="J4:J6"/>
  </mergeCells>
  <printOptions/>
  <pageMargins left="0.7" right="0.7" top="0.75" bottom="0.75" header="0.3" footer="0.3"/>
  <pageSetup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SheetLayoutView="100" zoomScalePageLayoutView="0" workbookViewId="0" topLeftCell="A1">
      <selection activeCell="T10" sqref="T10"/>
    </sheetView>
  </sheetViews>
  <sheetFormatPr defaultColWidth="8.88671875" defaultRowHeight="15"/>
  <cols>
    <col min="1" max="1" width="4.6640625" style="0" customWidth="1"/>
    <col min="2" max="2" width="15.99609375" style="0" bestFit="1" customWidth="1"/>
    <col min="3" max="3" width="16.21484375" style="0" bestFit="1" customWidth="1"/>
    <col min="11" max="15" width="0" style="0" hidden="1" customWidth="1"/>
  </cols>
  <sheetData>
    <row r="1" spans="1:10" ht="15.75">
      <c r="A1" s="134" t="s">
        <v>118</v>
      </c>
      <c r="B1" s="134"/>
      <c r="C1" s="134"/>
      <c r="D1" s="134"/>
      <c r="E1" s="134"/>
      <c r="F1" s="134"/>
      <c r="G1" s="134"/>
      <c r="H1" s="134"/>
      <c r="I1" s="134"/>
      <c r="J1" s="5"/>
    </row>
    <row r="2" spans="1:9" ht="15">
      <c r="A2" s="134" t="s">
        <v>119</v>
      </c>
      <c r="B2" s="134"/>
      <c r="C2" s="134"/>
      <c r="D2" s="134"/>
      <c r="E2" s="134"/>
      <c r="F2" s="134"/>
      <c r="G2" s="134"/>
      <c r="H2" s="134"/>
      <c r="I2" s="134"/>
    </row>
    <row r="3" spans="1:9" ht="15">
      <c r="A3" s="135" t="s">
        <v>136</v>
      </c>
      <c r="B3" s="135"/>
      <c r="C3" s="135"/>
      <c r="D3" s="135"/>
      <c r="E3" s="135"/>
      <c r="F3" s="135"/>
      <c r="G3" s="135"/>
      <c r="H3" s="135"/>
      <c r="I3" s="135"/>
    </row>
    <row r="4" spans="1:9" ht="16.5" thickBot="1">
      <c r="A4" s="6"/>
      <c r="B4" s="6"/>
      <c r="C4" s="6" t="s">
        <v>139</v>
      </c>
      <c r="D4" s="6"/>
      <c r="E4" s="42">
        <f>Lista!$E$3</f>
        <v>37</v>
      </c>
      <c r="F4" s="6"/>
      <c r="G4" s="6" t="s">
        <v>143</v>
      </c>
      <c r="H4" s="46">
        <v>0.25</v>
      </c>
      <c r="I4" s="46">
        <v>0.5416666666666666</v>
      </c>
    </row>
    <row r="5" spans="1:10" ht="15" customHeight="1">
      <c r="A5" s="136" t="s">
        <v>120</v>
      </c>
      <c r="B5" s="136" t="s">
        <v>0</v>
      </c>
      <c r="C5" s="136" t="s">
        <v>62</v>
      </c>
      <c r="D5" s="136" t="s">
        <v>121</v>
      </c>
      <c r="E5" s="139" t="s">
        <v>122</v>
      </c>
      <c r="F5" s="139" t="s">
        <v>123</v>
      </c>
      <c r="G5" s="139" t="s">
        <v>124</v>
      </c>
      <c r="H5" s="136" t="s">
        <v>125</v>
      </c>
      <c r="I5" s="136" t="s">
        <v>126</v>
      </c>
      <c r="J5" s="7"/>
    </row>
    <row r="6" spans="1:10" ht="15">
      <c r="A6" s="137"/>
      <c r="B6" s="137"/>
      <c r="C6" s="137"/>
      <c r="D6" s="137"/>
      <c r="E6" s="140"/>
      <c r="F6" s="140"/>
      <c r="G6" s="140"/>
      <c r="H6" s="137"/>
      <c r="I6" s="137"/>
      <c r="J6" s="7"/>
    </row>
    <row r="7" spans="1:15" ht="15" thickBot="1">
      <c r="A7" s="138"/>
      <c r="B7" s="138"/>
      <c r="C7" s="138"/>
      <c r="D7" s="138"/>
      <c r="E7" s="141"/>
      <c r="F7" s="141"/>
      <c r="G7" s="141"/>
      <c r="H7" s="138"/>
      <c r="I7" s="138"/>
      <c r="J7" s="7"/>
      <c r="K7" s="93" t="s">
        <v>145</v>
      </c>
      <c r="L7" s="86" t="s">
        <v>137</v>
      </c>
      <c r="M7" s="86" t="s">
        <v>138</v>
      </c>
      <c r="N7" s="86" t="s">
        <v>146</v>
      </c>
      <c r="O7" s="87"/>
    </row>
    <row r="8" spans="1:15" ht="15" thickBot="1">
      <c r="A8" s="49">
        <v>1</v>
      </c>
      <c r="B8" s="50">
        <v>2</v>
      </c>
      <c r="C8" s="51">
        <v>3</v>
      </c>
      <c r="D8" s="59">
        <v>4</v>
      </c>
      <c r="E8" s="60">
        <v>5</v>
      </c>
      <c r="F8" s="55">
        <v>6</v>
      </c>
      <c r="G8" s="56">
        <v>7</v>
      </c>
      <c r="H8" s="57">
        <v>8</v>
      </c>
      <c r="I8" s="58">
        <v>9</v>
      </c>
      <c r="J8" s="8"/>
      <c r="K8" s="48"/>
      <c r="L8" s="88"/>
      <c r="M8" s="89"/>
      <c r="N8" s="90"/>
      <c r="O8" s="90"/>
    </row>
    <row r="9" spans="1:15" ht="15">
      <c r="A9" s="52">
        <v>1</v>
      </c>
      <c r="B9" s="104" t="str">
        <f>IF(Lista!$E67="T",Lista!B67,"")</f>
        <v>Otręba Jarosław</v>
      </c>
      <c r="C9" s="105" t="str">
        <f>IF(Lista!$E67="T",Lista!C67,"")</f>
        <v>River - Wołów</v>
      </c>
      <c r="D9" s="106">
        <v>2</v>
      </c>
      <c r="E9" s="107">
        <v>3595</v>
      </c>
      <c r="F9" s="108">
        <f aca="true" t="shared" si="0" ref="F9:F46">IF(K9&gt;0,((HOUR($I$4)*60)+MINUTE(($I$4))-(HOUR(K9)*60+MINUTE(K9)))*20,"")</f>
        <v>1900</v>
      </c>
      <c r="G9" s="107">
        <f aca="true" t="shared" si="1" ref="G9:G46">IF(D9=0,0,SUM(E9,F9))</f>
        <v>5495</v>
      </c>
      <c r="H9" s="105">
        <f>IF(Lista!$E67="T",M9,"")</f>
        <v>1</v>
      </c>
      <c r="I9" s="106">
        <f aca="true" t="shared" si="2" ref="I9:I46">IF(G9&gt;0,IF(H9&gt;35,"",36-H9),"")</f>
        <v>35</v>
      </c>
      <c r="J9" s="9"/>
      <c r="K9" s="47">
        <v>0.4756944444444444</v>
      </c>
      <c r="L9" s="91">
        <f aca="true" t="shared" si="3" ref="L9:L46">D9/100+G9</f>
        <v>5495.02</v>
      </c>
      <c r="M9" s="92">
        <f aca="true" t="shared" si="4" ref="M9:M46">IF(L9=0,$E$4,RANK(L9,$L$9:$L$46))</f>
        <v>1</v>
      </c>
      <c r="N9" s="90" t="str">
        <f aca="true" t="shared" si="5" ref="N9:N46">B9</f>
        <v>Otręba Jarosław</v>
      </c>
      <c r="O9" s="90"/>
    </row>
    <row r="10" spans="1:15" ht="15">
      <c r="A10" s="53">
        <v>2</v>
      </c>
      <c r="B10" s="109" t="str">
        <f>IF(Lista!$E23="T",Lista!B23,"")</f>
        <v>Dymkowski Sławomir</v>
      </c>
      <c r="C10" s="110" t="str">
        <f>IF(Lista!$E23="T",Lista!C23,"")</f>
        <v>Krzyki (kadra)</v>
      </c>
      <c r="D10" s="111">
        <v>9</v>
      </c>
      <c r="E10" s="112">
        <v>1410</v>
      </c>
      <c r="F10" s="113">
        <f t="shared" si="0"/>
      </c>
      <c r="G10" s="112">
        <f t="shared" si="1"/>
        <v>1410</v>
      </c>
      <c r="H10" s="110">
        <f>IF(Lista!$E23="T",M10,"")</f>
        <v>2</v>
      </c>
      <c r="I10" s="111">
        <f t="shared" si="2"/>
        <v>34</v>
      </c>
      <c r="J10" s="9"/>
      <c r="K10" s="48"/>
      <c r="L10" s="91">
        <f t="shared" si="3"/>
        <v>1410.09</v>
      </c>
      <c r="M10" s="92">
        <f t="shared" si="4"/>
        <v>2</v>
      </c>
      <c r="N10" s="90" t="str">
        <f t="shared" si="5"/>
        <v>Dymkowski Sławomir</v>
      </c>
      <c r="O10" s="90"/>
    </row>
    <row r="11" spans="1:15" ht="15">
      <c r="A11" s="53">
        <v>3</v>
      </c>
      <c r="B11" s="109" t="str">
        <f>IF(Lista!$E72="T",Lista!B72,"")</f>
        <v>Pilśniak Robert</v>
      </c>
      <c r="C11" s="110" t="str">
        <f>IF(Lista!$E72="T",Lista!C72,"")</f>
        <v>Wydra Oława </v>
      </c>
      <c r="D11" s="111">
        <v>2</v>
      </c>
      <c r="E11" s="112">
        <v>1265</v>
      </c>
      <c r="F11" s="113">
        <f t="shared" si="0"/>
      </c>
      <c r="G11" s="112">
        <f t="shared" si="1"/>
        <v>1265</v>
      </c>
      <c r="H11" s="110">
        <f>IF(Lista!$E72="T",M11,"")</f>
        <v>3</v>
      </c>
      <c r="I11" s="111">
        <f t="shared" si="2"/>
        <v>33</v>
      </c>
      <c r="J11" s="9"/>
      <c r="K11" s="48"/>
      <c r="L11" s="91">
        <f t="shared" si="3"/>
        <v>1265.02</v>
      </c>
      <c r="M11" s="92">
        <f t="shared" si="4"/>
        <v>3</v>
      </c>
      <c r="N11" s="90" t="str">
        <f t="shared" si="5"/>
        <v>Pilśniak Robert</v>
      </c>
      <c r="O11" s="90"/>
    </row>
    <row r="12" spans="1:15" ht="15">
      <c r="A12" s="53">
        <v>4</v>
      </c>
      <c r="B12" s="109" t="str">
        <f>IF(Lista!$E30="T",Lista!B30,"")</f>
        <v>Głuszko Marek</v>
      </c>
      <c r="C12" s="110" t="str">
        <f>IF(Lista!$E30="T",Lista!C30,"")</f>
        <v>River - Wołów</v>
      </c>
      <c r="D12" s="111">
        <v>1</v>
      </c>
      <c r="E12" s="112">
        <v>1240</v>
      </c>
      <c r="F12" s="113">
        <f t="shared" si="0"/>
      </c>
      <c r="G12" s="112">
        <f t="shared" si="1"/>
        <v>1240</v>
      </c>
      <c r="H12" s="110">
        <f>IF(Lista!$E30="T",M12,"")</f>
        <v>4</v>
      </c>
      <c r="I12" s="111">
        <f t="shared" si="2"/>
        <v>32</v>
      </c>
      <c r="J12" s="9"/>
      <c r="K12" s="48"/>
      <c r="L12" s="91">
        <f t="shared" si="3"/>
        <v>1240.01</v>
      </c>
      <c r="M12" s="92">
        <f t="shared" si="4"/>
        <v>4</v>
      </c>
      <c r="N12" s="90" t="str">
        <f t="shared" si="5"/>
        <v>Głuszko Marek</v>
      </c>
      <c r="O12" s="90"/>
    </row>
    <row r="13" spans="1:15" ht="15">
      <c r="A13" s="53">
        <v>5</v>
      </c>
      <c r="B13" s="109" t="str">
        <f>IF(Lista!$E77="T",Lista!B77,"")</f>
        <v>Ruszkiewicz Marek</v>
      </c>
      <c r="C13" s="110" t="str">
        <f>IF(Lista!$E77="T",Lista!C77,"")</f>
        <v>Krzyki (kadra)</v>
      </c>
      <c r="D13" s="111">
        <v>6</v>
      </c>
      <c r="E13" s="112">
        <v>1070</v>
      </c>
      <c r="F13" s="113">
        <f t="shared" si="0"/>
      </c>
      <c r="G13" s="112">
        <f t="shared" si="1"/>
        <v>1070</v>
      </c>
      <c r="H13" s="110">
        <f>IF(Lista!$E77="T",M13,"")</f>
        <v>5</v>
      </c>
      <c r="I13" s="111">
        <f t="shared" si="2"/>
        <v>31</v>
      </c>
      <c r="J13" s="9"/>
      <c r="K13" s="48"/>
      <c r="L13" s="91">
        <f t="shared" si="3"/>
        <v>1070.06</v>
      </c>
      <c r="M13" s="92">
        <f t="shared" si="4"/>
        <v>5</v>
      </c>
      <c r="N13" s="90" t="str">
        <f t="shared" si="5"/>
        <v>Ruszkiewicz Marek</v>
      </c>
      <c r="O13" s="90"/>
    </row>
    <row r="14" spans="1:15" ht="15">
      <c r="A14" s="53">
        <v>6</v>
      </c>
      <c r="B14" s="109" t="str">
        <f>IF(Lista!$E87="T",Lista!B87,"")</f>
        <v>Szwarc Janusz</v>
      </c>
      <c r="C14" s="110" t="str">
        <f>IF(Lista!$E87="T",Lista!C87,"")</f>
        <v>Odra (kadra)</v>
      </c>
      <c r="D14" s="111">
        <v>2</v>
      </c>
      <c r="E14" s="112">
        <v>940</v>
      </c>
      <c r="F14" s="113">
        <f t="shared" si="0"/>
      </c>
      <c r="G14" s="112">
        <f t="shared" si="1"/>
        <v>940</v>
      </c>
      <c r="H14" s="110">
        <f>IF(Lista!$E87="T",M14,"")</f>
        <v>6</v>
      </c>
      <c r="I14" s="111">
        <f t="shared" si="2"/>
        <v>30</v>
      </c>
      <c r="J14" s="9"/>
      <c r="K14" s="48"/>
      <c r="L14" s="91">
        <f t="shared" si="3"/>
        <v>940.02</v>
      </c>
      <c r="M14" s="92">
        <f t="shared" si="4"/>
        <v>6</v>
      </c>
      <c r="N14" s="90" t="str">
        <f t="shared" si="5"/>
        <v>Szwarc Janusz</v>
      </c>
      <c r="O14" s="90"/>
    </row>
    <row r="15" spans="1:15" ht="15">
      <c r="A15" s="53">
        <v>7</v>
      </c>
      <c r="B15" s="109" t="str">
        <f>IF(Lista!$E24="T",Lista!B24,"")</f>
        <v>Dziedzic Janusz</v>
      </c>
      <c r="C15" s="110" t="str">
        <f>IF(Lista!$E24="T",Lista!C24,"")</f>
        <v>Belona (kadra)</v>
      </c>
      <c r="D15" s="111">
        <v>5</v>
      </c>
      <c r="E15" s="112">
        <v>850</v>
      </c>
      <c r="F15" s="113">
        <f t="shared" si="0"/>
      </c>
      <c r="G15" s="112">
        <f t="shared" si="1"/>
        <v>850</v>
      </c>
      <c r="H15" s="110">
        <f>IF(Lista!$E24="T",M15,"")</f>
        <v>7</v>
      </c>
      <c r="I15" s="111">
        <f t="shared" si="2"/>
        <v>29</v>
      </c>
      <c r="J15" s="9"/>
      <c r="K15" s="48"/>
      <c r="L15" s="91">
        <f t="shared" si="3"/>
        <v>850.05</v>
      </c>
      <c r="M15" s="92">
        <f t="shared" si="4"/>
        <v>7</v>
      </c>
      <c r="N15" s="90" t="str">
        <f t="shared" si="5"/>
        <v>Dziedzic Janusz</v>
      </c>
      <c r="O15" s="90"/>
    </row>
    <row r="16" spans="1:15" ht="15">
      <c r="A16" s="53">
        <v>8</v>
      </c>
      <c r="B16" s="109" t="str">
        <f>IF(Lista!$E39="T",Lista!B39,"")</f>
        <v>Kamiński Janusz</v>
      </c>
      <c r="C16" s="110" t="str">
        <f>IF(Lista!$E39="T",Lista!C39,"")</f>
        <v>Góra Miasto</v>
      </c>
      <c r="D16" s="111">
        <v>1</v>
      </c>
      <c r="E16" s="112">
        <v>835</v>
      </c>
      <c r="F16" s="113">
        <f t="shared" si="0"/>
      </c>
      <c r="G16" s="112">
        <f t="shared" si="1"/>
        <v>835</v>
      </c>
      <c r="H16" s="110">
        <f>IF(Lista!$E39="T",M16,"")</f>
        <v>8</v>
      </c>
      <c r="I16" s="111">
        <f t="shared" si="2"/>
        <v>28</v>
      </c>
      <c r="J16" s="9"/>
      <c r="K16" s="48"/>
      <c r="L16" s="91">
        <f t="shared" si="3"/>
        <v>835.01</v>
      </c>
      <c r="M16" s="92">
        <f t="shared" si="4"/>
        <v>8</v>
      </c>
      <c r="N16" s="90" t="str">
        <f t="shared" si="5"/>
        <v>Kamiński Janusz</v>
      </c>
      <c r="O16" s="90"/>
    </row>
    <row r="17" spans="1:15" ht="15">
      <c r="A17" s="53">
        <v>9</v>
      </c>
      <c r="B17" s="109" t="str">
        <f>IF(Lista!$E100="T",Lista!B100,"")</f>
        <v>Stanecki Grzegorz</v>
      </c>
      <c r="C17" s="110" t="str">
        <f>IF(Lista!$E100="T",Lista!C100,"")</f>
        <v>Krzyki</v>
      </c>
      <c r="D17" s="111">
        <v>1</v>
      </c>
      <c r="E17" s="112">
        <v>550</v>
      </c>
      <c r="F17" s="113">
        <f t="shared" si="0"/>
      </c>
      <c r="G17" s="112">
        <f t="shared" si="1"/>
        <v>550</v>
      </c>
      <c r="H17" s="110">
        <f>IF(Lista!$E100="T",M17,"")</f>
        <v>9</v>
      </c>
      <c r="I17" s="111">
        <f t="shared" si="2"/>
        <v>27</v>
      </c>
      <c r="J17" s="9"/>
      <c r="K17" s="48"/>
      <c r="L17" s="91">
        <f t="shared" si="3"/>
        <v>550.01</v>
      </c>
      <c r="M17" s="92">
        <f t="shared" si="4"/>
        <v>9</v>
      </c>
      <c r="N17" s="90" t="str">
        <f t="shared" si="5"/>
        <v>Stanecki Grzegorz</v>
      </c>
      <c r="O17" s="90"/>
    </row>
    <row r="18" spans="1:15" ht="15">
      <c r="A18" s="53">
        <v>10</v>
      </c>
      <c r="B18" s="109" t="str">
        <f>IF(Lista!$E65="T",Lista!B65,"")</f>
        <v>Olejnik Michał</v>
      </c>
      <c r="C18" s="110" t="str">
        <f>IF(Lista!$E65="T",Lista!C65,"")</f>
        <v>Astra (kadra)</v>
      </c>
      <c r="D18" s="111">
        <v>1</v>
      </c>
      <c r="E18" s="112">
        <v>280</v>
      </c>
      <c r="F18" s="113">
        <f t="shared" si="0"/>
      </c>
      <c r="G18" s="112">
        <f t="shared" si="1"/>
        <v>280</v>
      </c>
      <c r="H18" s="110">
        <f>IF(Lista!$E65="T",M18,"")</f>
        <v>10</v>
      </c>
      <c r="I18" s="111">
        <f t="shared" si="2"/>
        <v>26</v>
      </c>
      <c r="J18" s="9"/>
      <c r="K18" s="48"/>
      <c r="L18" s="91">
        <f t="shared" si="3"/>
        <v>280.01</v>
      </c>
      <c r="M18" s="92">
        <f t="shared" si="4"/>
        <v>10</v>
      </c>
      <c r="N18" s="90" t="str">
        <f t="shared" si="5"/>
        <v>Olejnik Michał</v>
      </c>
      <c r="O18" s="90"/>
    </row>
    <row r="19" spans="1:15" ht="15">
      <c r="A19" s="53">
        <v>11</v>
      </c>
      <c r="B19" s="109" t="str">
        <f>IF(Lista!$E7="T",Lista!B7,"")</f>
        <v>Bakunowicz Ryszard</v>
      </c>
      <c r="C19" s="110" t="str">
        <f>IF(Lista!$E7="T",Lista!C7,"")</f>
        <v>Odra </v>
      </c>
      <c r="D19" s="111">
        <v>2</v>
      </c>
      <c r="E19" s="112">
        <v>245</v>
      </c>
      <c r="F19" s="113">
        <f t="shared" si="0"/>
      </c>
      <c r="G19" s="112">
        <f t="shared" si="1"/>
        <v>245</v>
      </c>
      <c r="H19" s="110">
        <f>IF(Lista!$E7="T",M19,"")</f>
        <v>11</v>
      </c>
      <c r="I19" s="111">
        <f t="shared" si="2"/>
        <v>25</v>
      </c>
      <c r="J19" s="9"/>
      <c r="K19" s="47"/>
      <c r="L19" s="91">
        <f t="shared" si="3"/>
        <v>245.02</v>
      </c>
      <c r="M19" s="92">
        <f t="shared" si="4"/>
        <v>11</v>
      </c>
      <c r="N19" s="90" t="str">
        <f t="shared" si="5"/>
        <v>Bakunowicz Ryszard</v>
      </c>
      <c r="O19" s="90"/>
    </row>
    <row r="20" spans="1:15" ht="15">
      <c r="A20" s="53">
        <v>12</v>
      </c>
      <c r="B20" s="109" t="str">
        <f>IF(Lista!$E38="T",Lista!B38,"")</f>
        <v>Junik Jan</v>
      </c>
      <c r="C20" s="110" t="str">
        <f>IF(Lista!$E38="T",Lista!C38,"")</f>
        <v>Polar (kadra)</v>
      </c>
      <c r="D20" s="111">
        <v>1</v>
      </c>
      <c r="E20" s="112">
        <v>70</v>
      </c>
      <c r="F20" s="113">
        <f t="shared" si="0"/>
      </c>
      <c r="G20" s="112">
        <f t="shared" si="1"/>
        <v>70</v>
      </c>
      <c r="H20" s="110">
        <f>IF(Lista!$E38="T",M20,"")</f>
        <v>12</v>
      </c>
      <c r="I20" s="111">
        <f t="shared" si="2"/>
        <v>24</v>
      </c>
      <c r="J20" s="9"/>
      <c r="K20" s="48"/>
      <c r="L20" s="91">
        <f t="shared" si="3"/>
        <v>70.01</v>
      </c>
      <c r="M20" s="92">
        <f t="shared" si="4"/>
        <v>12</v>
      </c>
      <c r="N20" s="90" t="str">
        <f t="shared" si="5"/>
        <v>Junik Jan</v>
      </c>
      <c r="O20" s="90"/>
    </row>
    <row r="21" spans="1:15" ht="15">
      <c r="A21" s="53">
        <v>13</v>
      </c>
      <c r="B21" s="109" t="str">
        <f>IF(Lista!$E95="T",Lista!B95,"")</f>
        <v>Wołoszyn Robert</v>
      </c>
      <c r="C21" s="110" t="str">
        <f>IF(Lista!$E95="T",Lista!C95,"")</f>
        <v>Odra </v>
      </c>
      <c r="D21" s="111">
        <v>1</v>
      </c>
      <c r="E21" s="112">
        <v>65</v>
      </c>
      <c r="F21" s="113">
        <f t="shared" si="0"/>
      </c>
      <c r="G21" s="112">
        <f t="shared" si="1"/>
        <v>65</v>
      </c>
      <c r="H21" s="110">
        <f>IF(Lista!$E95="T",M21,"")</f>
        <v>13</v>
      </c>
      <c r="I21" s="111">
        <f t="shared" si="2"/>
        <v>23</v>
      </c>
      <c r="J21" s="9"/>
      <c r="K21" s="48"/>
      <c r="L21" s="91">
        <f t="shared" si="3"/>
        <v>65.01</v>
      </c>
      <c r="M21" s="92">
        <f t="shared" si="4"/>
        <v>13</v>
      </c>
      <c r="N21" s="90" t="str">
        <f t="shared" si="5"/>
        <v>Wołoszyn Robert</v>
      </c>
      <c r="O21" s="90"/>
    </row>
    <row r="22" spans="1:15" ht="15">
      <c r="A22" s="53">
        <v>14</v>
      </c>
      <c r="B22" s="109" t="str">
        <f>IF(Lista!$E8="T",Lista!B8,"")</f>
        <v>Bals Jacek</v>
      </c>
      <c r="C22" s="110" t="str">
        <f>IF(Lista!$E8="T",Lista!C8,"")</f>
        <v>Krzyki</v>
      </c>
      <c r="D22" s="111"/>
      <c r="E22" s="112">
        <v>0</v>
      </c>
      <c r="F22" s="113">
        <f t="shared" si="0"/>
      </c>
      <c r="G22" s="112">
        <f t="shared" si="1"/>
        <v>0</v>
      </c>
      <c r="H22" s="110">
        <f>IF(Lista!$E8="T",M22,"")</f>
        <v>37</v>
      </c>
      <c r="I22" s="111">
        <f t="shared" si="2"/>
      </c>
      <c r="J22" s="9"/>
      <c r="K22" s="47"/>
      <c r="L22" s="91">
        <f t="shared" si="3"/>
        <v>0</v>
      </c>
      <c r="M22" s="92">
        <f t="shared" si="4"/>
        <v>37</v>
      </c>
      <c r="N22" s="90" t="str">
        <f t="shared" si="5"/>
        <v>Bals Jacek</v>
      </c>
      <c r="O22" s="90"/>
    </row>
    <row r="23" spans="1:15" ht="15">
      <c r="A23" s="53">
        <v>15</v>
      </c>
      <c r="B23" s="109" t="str">
        <f>IF(Lista!$E15="T",Lista!B15,"")</f>
        <v>Cybulski Antoni</v>
      </c>
      <c r="C23" s="110" t="str">
        <f>IF(Lista!$E15="T",Lista!C15,"")</f>
        <v>Astra</v>
      </c>
      <c r="D23" s="111"/>
      <c r="E23" s="112">
        <v>0</v>
      </c>
      <c r="F23" s="113">
        <f t="shared" si="0"/>
      </c>
      <c r="G23" s="112">
        <f t="shared" si="1"/>
        <v>0</v>
      </c>
      <c r="H23" s="110">
        <f>IF(Lista!$E15="T",M23,"")</f>
        <v>37</v>
      </c>
      <c r="I23" s="111">
        <f t="shared" si="2"/>
      </c>
      <c r="J23" s="9"/>
      <c r="K23" s="48"/>
      <c r="L23" s="91">
        <f t="shared" si="3"/>
        <v>0</v>
      </c>
      <c r="M23" s="92">
        <f t="shared" si="4"/>
        <v>37</v>
      </c>
      <c r="N23" s="90" t="str">
        <f t="shared" si="5"/>
        <v>Cybulski Antoni</v>
      </c>
      <c r="O23" s="90"/>
    </row>
    <row r="24" spans="1:15" ht="15">
      <c r="A24" s="53">
        <v>16</v>
      </c>
      <c r="B24" s="109" t="str">
        <f>IF(Lista!$E25="T",Lista!B25,"")</f>
        <v>Dziedzic Robert</v>
      </c>
      <c r="C24" s="110" t="str">
        <f>IF(Lista!$E25="T",Lista!C25,"")</f>
        <v>Belona</v>
      </c>
      <c r="D24" s="111"/>
      <c r="E24" s="112">
        <v>0</v>
      </c>
      <c r="F24" s="113">
        <f t="shared" si="0"/>
      </c>
      <c r="G24" s="112">
        <f t="shared" si="1"/>
        <v>0</v>
      </c>
      <c r="H24" s="110">
        <f>IF(Lista!$E25="T",M24,"")</f>
        <v>37</v>
      </c>
      <c r="I24" s="111">
        <f t="shared" si="2"/>
      </c>
      <c r="J24" s="9"/>
      <c r="K24" s="48"/>
      <c r="L24" s="91">
        <f t="shared" si="3"/>
        <v>0</v>
      </c>
      <c r="M24" s="92">
        <f t="shared" si="4"/>
        <v>37</v>
      </c>
      <c r="N24" s="90" t="str">
        <f t="shared" si="5"/>
        <v>Dziedzic Robert</v>
      </c>
      <c r="O24" s="90"/>
    </row>
    <row r="25" spans="1:15" ht="15">
      <c r="A25" s="53">
        <v>17</v>
      </c>
      <c r="B25" s="109" t="str">
        <f>IF(Lista!$E32="T",Lista!B32,"")</f>
        <v>Godlewski Krzysztof</v>
      </c>
      <c r="C25" s="110" t="str">
        <f>IF(Lista!$E32="T",Lista!C32,"")</f>
        <v>Oława nr 16</v>
      </c>
      <c r="D25" s="111"/>
      <c r="E25" s="112">
        <v>0</v>
      </c>
      <c r="F25" s="113">
        <f t="shared" si="0"/>
      </c>
      <c r="G25" s="112">
        <f t="shared" si="1"/>
        <v>0</v>
      </c>
      <c r="H25" s="110">
        <f>IF(Lista!$E32="T",M25,"")</f>
        <v>37</v>
      </c>
      <c r="I25" s="111">
        <f t="shared" si="2"/>
      </c>
      <c r="J25" s="9"/>
      <c r="K25" s="48"/>
      <c r="L25" s="91">
        <f t="shared" si="3"/>
        <v>0</v>
      </c>
      <c r="M25" s="92">
        <f t="shared" si="4"/>
        <v>37</v>
      </c>
      <c r="N25" s="90" t="str">
        <f t="shared" si="5"/>
        <v>Godlewski Krzysztof</v>
      </c>
      <c r="O25" s="90"/>
    </row>
    <row r="26" spans="1:15" ht="15">
      <c r="A26" s="53">
        <v>18</v>
      </c>
      <c r="B26" s="109" t="str">
        <f>IF(Lista!$E37="T",Lista!B37,"")</f>
        <v>Junik Daniel</v>
      </c>
      <c r="C26" s="110" t="str">
        <f>IF(Lista!$E37="T",Lista!C37,"")</f>
        <v>Polar (kadra)</v>
      </c>
      <c r="D26" s="111"/>
      <c r="E26" s="112">
        <v>0</v>
      </c>
      <c r="F26" s="113">
        <f t="shared" si="0"/>
      </c>
      <c r="G26" s="112">
        <f t="shared" si="1"/>
        <v>0</v>
      </c>
      <c r="H26" s="110">
        <f>IF(Lista!$E37="T",M26,"")</f>
        <v>37</v>
      </c>
      <c r="I26" s="111">
        <f t="shared" si="2"/>
      </c>
      <c r="J26" s="9"/>
      <c r="K26" s="48"/>
      <c r="L26" s="91">
        <f t="shared" si="3"/>
        <v>0</v>
      </c>
      <c r="M26" s="92">
        <f t="shared" si="4"/>
        <v>37</v>
      </c>
      <c r="N26" s="90" t="str">
        <f t="shared" si="5"/>
        <v>Junik Daniel</v>
      </c>
      <c r="O26" s="90"/>
    </row>
    <row r="27" spans="1:15" ht="15">
      <c r="A27" s="53">
        <v>19</v>
      </c>
      <c r="B27" s="109" t="str">
        <f>IF(Lista!$E40="T",Lista!B40,"")</f>
        <v>Karpiński Stanisław</v>
      </c>
      <c r="C27" s="110" t="str">
        <f>IF(Lista!$E40="T",Lista!C40,"")</f>
        <v>Oława nr 16</v>
      </c>
      <c r="D27" s="111"/>
      <c r="E27" s="112">
        <v>0</v>
      </c>
      <c r="F27" s="113">
        <f t="shared" si="0"/>
      </c>
      <c r="G27" s="112">
        <f t="shared" si="1"/>
        <v>0</v>
      </c>
      <c r="H27" s="110">
        <f>IF(Lista!$E40="T",M27,"")</f>
        <v>37</v>
      </c>
      <c r="I27" s="111">
        <f t="shared" si="2"/>
      </c>
      <c r="J27" s="9"/>
      <c r="K27" s="48"/>
      <c r="L27" s="91">
        <f t="shared" si="3"/>
        <v>0</v>
      </c>
      <c r="M27" s="92">
        <f t="shared" si="4"/>
        <v>37</v>
      </c>
      <c r="N27" s="90" t="str">
        <f t="shared" si="5"/>
        <v>Karpiński Stanisław</v>
      </c>
      <c r="O27" s="90"/>
    </row>
    <row r="28" spans="1:15" ht="15">
      <c r="A28" s="53">
        <v>20</v>
      </c>
      <c r="B28" s="109" t="str">
        <f>IF(Lista!$E43="T",Lista!B43,"")</f>
        <v>Kisiel Henryk</v>
      </c>
      <c r="C28" s="110" t="str">
        <f>IF(Lista!$E43="T",Lista!C43,"")</f>
        <v>Oława</v>
      </c>
      <c r="D28" s="111"/>
      <c r="E28" s="112">
        <v>0</v>
      </c>
      <c r="F28" s="113">
        <f t="shared" si="0"/>
      </c>
      <c r="G28" s="112">
        <f t="shared" si="1"/>
        <v>0</v>
      </c>
      <c r="H28" s="110">
        <f>IF(Lista!$E43="T",M28,"")</f>
        <v>37</v>
      </c>
      <c r="I28" s="111">
        <f t="shared" si="2"/>
      </c>
      <c r="J28" s="9"/>
      <c r="K28" s="48"/>
      <c r="L28" s="91">
        <f t="shared" si="3"/>
        <v>0</v>
      </c>
      <c r="M28" s="92">
        <f t="shared" si="4"/>
        <v>37</v>
      </c>
      <c r="N28" s="90" t="str">
        <f t="shared" si="5"/>
        <v>Kisiel Henryk</v>
      </c>
      <c r="O28" s="90"/>
    </row>
    <row r="29" spans="1:15" ht="15">
      <c r="A29" s="53">
        <v>21</v>
      </c>
      <c r="B29" s="109" t="str">
        <f>IF(Lista!$E47="T",Lista!B47,"")</f>
        <v>Kobryń Dariusz</v>
      </c>
      <c r="C29" s="110" t="str">
        <f>IF(Lista!$E47="T",Lista!C47,"")</f>
        <v>Krzyki</v>
      </c>
      <c r="D29" s="111"/>
      <c r="E29" s="112">
        <v>0</v>
      </c>
      <c r="F29" s="113">
        <f t="shared" si="0"/>
      </c>
      <c r="G29" s="112">
        <f t="shared" si="1"/>
        <v>0</v>
      </c>
      <c r="H29" s="110">
        <f>IF(Lista!$E47="T",M29,"")</f>
        <v>37</v>
      </c>
      <c r="I29" s="111">
        <f t="shared" si="2"/>
      </c>
      <c r="J29" s="9"/>
      <c r="K29" s="48"/>
      <c r="L29" s="91">
        <f t="shared" si="3"/>
        <v>0</v>
      </c>
      <c r="M29" s="92">
        <f t="shared" si="4"/>
        <v>37</v>
      </c>
      <c r="N29" s="90" t="str">
        <f t="shared" si="5"/>
        <v>Kobryń Dariusz</v>
      </c>
      <c r="O29" s="90"/>
    </row>
    <row r="30" spans="1:15" ht="15">
      <c r="A30" s="53">
        <v>22</v>
      </c>
      <c r="B30" s="109" t="str">
        <f>IF(Lista!$E51="T",Lista!B51,"")</f>
        <v>Kubiak Wiesław</v>
      </c>
      <c r="C30" s="110" t="str">
        <f>IF(Lista!$E51="T",Lista!C51,"")</f>
        <v>Odra </v>
      </c>
      <c r="D30" s="111"/>
      <c r="E30" s="112">
        <v>0</v>
      </c>
      <c r="F30" s="113">
        <f t="shared" si="0"/>
      </c>
      <c r="G30" s="112">
        <f t="shared" si="1"/>
        <v>0</v>
      </c>
      <c r="H30" s="110">
        <f>IF(Lista!$E51="T",M30,"")</f>
        <v>37</v>
      </c>
      <c r="I30" s="111">
        <f t="shared" si="2"/>
      </c>
      <c r="J30" s="9"/>
      <c r="K30" s="48"/>
      <c r="L30" s="91">
        <f t="shared" si="3"/>
        <v>0</v>
      </c>
      <c r="M30" s="92">
        <f t="shared" si="4"/>
        <v>37</v>
      </c>
      <c r="N30" s="90" t="str">
        <f t="shared" si="5"/>
        <v>Kubiak Wiesław</v>
      </c>
      <c r="O30" s="90"/>
    </row>
    <row r="31" spans="1:15" ht="15">
      <c r="A31" s="53">
        <v>23</v>
      </c>
      <c r="B31" s="109" t="str">
        <f>IF(Lista!$E53="T",Lista!B53,"")</f>
        <v>Leśnik Wojciech</v>
      </c>
      <c r="C31" s="110" t="str">
        <f>IF(Lista!$E53="T",Lista!C53,"")</f>
        <v>Belona (kadra)</v>
      </c>
      <c r="D31" s="111"/>
      <c r="E31" s="112">
        <v>0</v>
      </c>
      <c r="F31" s="113">
        <f t="shared" si="0"/>
      </c>
      <c r="G31" s="112">
        <f t="shared" si="1"/>
        <v>0</v>
      </c>
      <c r="H31" s="110">
        <f>IF(Lista!$E53="T",M31,"")</f>
        <v>37</v>
      </c>
      <c r="I31" s="111">
        <f t="shared" si="2"/>
      </c>
      <c r="J31" s="9"/>
      <c r="K31" s="48"/>
      <c r="L31" s="91">
        <f t="shared" si="3"/>
        <v>0</v>
      </c>
      <c r="M31" s="92">
        <f t="shared" si="4"/>
        <v>37</v>
      </c>
      <c r="N31" s="90" t="str">
        <f t="shared" si="5"/>
        <v>Leśnik Wojciech</v>
      </c>
      <c r="O31" s="90"/>
    </row>
    <row r="32" spans="1:15" ht="15">
      <c r="A32" s="53">
        <v>24</v>
      </c>
      <c r="B32" s="109" t="str">
        <f>IF(Lista!$E54="T",Lista!B54,"")</f>
        <v>Lipiński Andrzej</v>
      </c>
      <c r="C32" s="110" t="str">
        <f>IF(Lista!$E54="T",Lista!C54,"")</f>
        <v>Astra (kadra)</v>
      </c>
      <c r="D32" s="111"/>
      <c r="E32" s="112">
        <v>0</v>
      </c>
      <c r="F32" s="113">
        <f t="shared" si="0"/>
      </c>
      <c r="G32" s="112">
        <f t="shared" si="1"/>
        <v>0</v>
      </c>
      <c r="H32" s="110">
        <f>IF(Lista!$E54="T",M32,"")</f>
        <v>37</v>
      </c>
      <c r="I32" s="111">
        <f t="shared" si="2"/>
      </c>
      <c r="J32" s="9"/>
      <c r="K32" s="48"/>
      <c r="L32" s="91">
        <f t="shared" si="3"/>
        <v>0</v>
      </c>
      <c r="M32" s="92">
        <f t="shared" si="4"/>
        <v>37</v>
      </c>
      <c r="N32" s="90" t="str">
        <f t="shared" si="5"/>
        <v>Lipiński Andrzej</v>
      </c>
      <c r="O32" s="90"/>
    </row>
    <row r="33" spans="1:15" ht="15">
      <c r="A33" s="53">
        <v>25</v>
      </c>
      <c r="B33" s="109" t="str">
        <f>IF(Lista!$E59="T",Lista!B59,"")</f>
        <v>Mazur Łukasz</v>
      </c>
      <c r="C33" s="110" t="str">
        <f>IF(Lista!$E59="T",Lista!C59,"")</f>
        <v>Odra (kadra)</v>
      </c>
      <c r="D33" s="111"/>
      <c r="E33" s="112">
        <v>0</v>
      </c>
      <c r="F33" s="113">
        <f t="shared" si="0"/>
      </c>
      <c r="G33" s="112">
        <f t="shared" si="1"/>
        <v>0</v>
      </c>
      <c r="H33" s="110">
        <f>IF(Lista!$E59="T",M33,"")</f>
        <v>37</v>
      </c>
      <c r="I33" s="111">
        <f t="shared" si="2"/>
      </c>
      <c r="J33" s="9"/>
      <c r="K33" s="48"/>
      <c r="L33" s="91">
        <f t="shared" si="3"/>
        <v>0</v>
      </c>
      <c r="M33" s="92">
        <f t="shared" si="4"/>
        <v>37</v>
      </c>
      <c r="N33" s="90" t="str">
        <f t="shared" si="5"/>
        <v>Mazur Łukasz</v>
      </c>
      <c r="O33" s="90"/>
    </row>
    <row r="34" spans="1:15" ht="15">
      <c r="A34" s="53">
        <v>26</v>
      </c>
      <c r="B34" s="109" t="str">
        <f>IF(Lista!$E63="T",Lista!B63,"")</f>
        <v>Mielczarek Sławomir</v>
      </c>
      <c r="C34" s="110" t="str">
        <f>IF(Lista!$E63="T",Lista!C63,"")</f>
        <v>Astra</v>
      </c>
      <c r="D34" s="111"/>
      <c r="E34" s="112">
        <v>0</v>
      </c>
      <c r="F34" s="113">
        <f t="shared" si="0"/>
      </c>
      <c r="G34" s="112">
        <f t="shared" si="1"/>
        <v>0</v>
      </c>
      <c r="H34" s="110">
        <f>IF(Lista!$E63="T",M34,"")</f>
        <v>37</v>
      </c>
      <c r="I34" s="111">
        <f t="shared" si="2"/>
      </c>
      <c r="J34" s="9"/>
      <c r="K34" s="48"/>
      <c r="L34" s="91">
        <f t="shared" si="3"/>
        <v>0</v>
      </c>
      <c r="M34" s="92">
        <f t="shared" si="4"/>
        <v>37</v>
      </c>
      <c r="N34" s="90" t="str">
        <f t="shared" si="5"/>
        <v>Mielczarek Sławomir</v>
      </c>
      <c r="O34" s="90"/>
    </row>
    <row r="35" spans="1:15" ht="15">
      <c r="A35" s="53">
        <v>27</v>
      </c>
      <c r="B35" s="109" t="str">
        <f>IF(Lista!$E68="T",Lista!B68,"")</f>
        <v>Panas Łukasz</v>
      </c>
      <c r="C35" s="110" t="str">
        <f>IF(Lista!$E68="T",Lista!C68,"")</f>
        <v>Zacisze</v>
      </c>
      <c r="D35" s="111"/>
      <c r="E35" s="112">
        <v>0</v>
      </c>
      <c r="F35" s="113">
        <f t="shared" si="0"/>
      </c>
      <c r="G35" s="112">
        <f t="shared" si="1"/>
        <v>0</v>
      </c>
      <c r="H35" s="110">
        <f>IF(Lista!$E68="T",M35,"")</f>
        <v>37</v>
      </c>
      <c r="I35" s="111">
        <f t="shared" si="2"/>
      </c>
      <c r="J35" s="9"/>
      <c r="K35" s="48"/>
      <c r="L35" s="91">
        <f t="shared" si="3"/>
        <v>0</v>
      </c>
      <c r="M35" s="92">
        <f t="shared" si="4"/>
        <v>37</v>
      </c>
      <c r="N35" s="90" t="str">
        <f t="shared" si="5"/>
        <v>Panas Łukasz</v>
      </c>
      <c r="O35" s="90"/>
    </row>
    <row r="36" spans="1:15" ht="15">
      <c r="A36" s="53">
        <v>28</v>
      </c>
      <c r="B36" s="109" t="str">
        <f>IF(Lista!$E70="T",Lista!B70,"")</f>
        <v>Pietrus Mirosław</v>
      </c>
      <c r="C36" s="110" t="str">
        <f>IF(Lista!$E70="T",Lista!C70,"")</f>
        <v>Astra</v>
      </c>
      <c r="D36" s="111"/>
      <c r="E36" s="112">
        <v>0</v>
      </c>
      <c r="F36" s="113">
        <f t="shared" si="0"/>
      </c>
      <c r="G36" s="112">
        <f t="shared" si="1"/>
        <v>0</v>
      </c>
      <c r="H36" s="110">
        <f>IF(Lista!$E70="T",M36,"")</f>
        <v>37</v>
      </c>
      <c r="I36" s="111">
        <f t="shared" si="2"/>
      </c>
      <c r="J36" s="9"/>
      <c r="K36" s="48"/>
      <c r="L36" s="91">
        <f t="shared" si="3"/>
        <v>0</v>
      </c>
      <c r="M36" s="92">
        <f t="shared" si="4"/>
        <v>37</v>
      </c>
      <c r="N36" s="90" t="str">
        <f t="shared" si="5"/>
        <v>Pietrus Mirosław</v>
      </c>
      <c r="O36" s="90"/>
    </row>
    <row r="37" spans="1:15" ht="15">
      <c r="A37" s="53">
        <v>29</v>
      </c>
      <c r="B37" s="109" t="str">
        <f>IF(Lista!$E75="T",Lista!B75,"")</f>
        <v>Pokojski Grzegorz</v>
      </c>
      <c r="C37" s="110" t="str">
        <f>IF(Lista!$E75="T",Lista!C75,"")</f>
        <v>Fabryczna</v>
      </c>
      <c r="D37" s="111"/>
      <c r="E37" s="112">
        <v>0</v>
      </c>
      <c r="F37" s="113">
        <f t="shared" si="0"/>
      </c>
      <c r="G37" s="112">
        <f t="shared" si="1"/>
        <v>0</v>
      </c>
      <c r="H37" s="110">
        <f>IF(Lista!$E75="T",M37,"")</f>
        <v>37</v>
      </c>
      <c r="I37" s="111">
        <f t="shared" si="2"/>
      </c>
      <c r="J37" s="9"/>
      <c r="K37" s="48"/>
      <c r="L37" s="91">
        <f t="shared" si="3"/>
        <v>0</v>
      </c>
      <c r="M37" s="92">
        <f t="shared" si="4"/>
        <v>37</v>
      </c>
      <c r="N37" s="90" t="str">
        <f t="shared" si="5"/>
        <v>Pokojski Grzegorz</v>
      </c>
      <c r="O37" s="90"/>
    </row>
    <row r="38" spans="1:15" ht="15">
      <c r="A38" s="53">
        <v>30</v>
      </c>
      <c r="B38" s="109" t="str">
        <f>IF(Lista!$E76="T",Lista!B76,"")</f>
        <v>Pośpiech Eugeniusz</v>
      </c>
      <c r="C38" s="110" t="str">
        <f>IF(Lista!$E76="T",Lista!C76,"")</f>
        <v>Odra</v>
      </c>
      <c r="D38" s="111"/>
      <c r="E38" s="112">
        <v>0</v>
      </c>
      <c r="F38" s="113">
        <f t="shared" si="0"/>
      </c>
      <c r="G38" s="112">
        <f t="shared" si="1"/>
        <v>0</v>
      </c>
      <c r="H38" s="110">
        <f>IF(Lista!$E76="T",M38,"")</f>
        <v>37</v>
      </c>
      <c r="I38" s="111">
        <f t="shared" si="2"/>
      </c>
      <c r="J38" s="9"/>
      <c r="K38" s="48"/>
      <c r="L38" s="91">
        <f t="shared" si="3"/>
        <v>0</v>
      </c>
      <c r="M38" s="92">
        <f t="shared" si="4"/>
        <v>37</v>
      </c>
      <c r="N38" s="90" t="str">
        <f t="shared" si="5"/>
        <v>Pośpiech Eugeniusz</v>
      </c>
      <c r="O38" s="90"/>
    </row>
    <row r="39" spans="1:15" ht="15">
      <c r="A39" s="53">
        <v>31</v>
      </c>
      <c r="B39" s="109" t="str">
        <f>IF(Lista!$E78="T",Lista!B78,"")</f>
        <v>Rybczak Jarosław</v>
      </c>
      <c r="C39" s="110" t="str">
        <f>IF(Lista!$E78="T",Lista!C78,"")</f>
        <v>Belona</v>
      </c>
      <c r="D39" s="111"/>
      <c r="E39" s="112">
        <v>0</v>
      </c>
      <c r="F39" s="113">
        <f t="shared" si="0"/>
      </c>
      <c r="G39" s="112">
        <f t="shared" si="1"/>
        <v>0</v>
      </c>
      <c r="H39" s="110">
        <f>IF(Lista!$E78="T",M39,"")</f>
        <v>37</v>
      </c>
      <c r="I39" s="111">
        <f t="shared" si="2"/>
      </c>
      <c r="J39" s="9"/>
      <c r="K39" s="48"/>
      <c r="L39" s="91">
        <f t="shared" si="3"/>
        <v>0</v>
      </c>
      <c r="M39" s="92">
        <f t="shared" si="4"/>
        <v>37</v>
      </c>
      <c r="N39" s="90" t="str">
        <f t="shared" si="5"/>
        <v>Rybczak Jarosław</v>
      </c>
      <c r="O39" s="90"/>
    </row>
    <row r="40" spans="1:15" ht="15">
      <c r="A40" s="53">
        <v>32</v>
      </c>
      <c r="B40" s="109" t="str">
        <f>IF(Lista!$E79="T",Lista!B79,"")</f>
        <v>Sendal Tomasz</v>
      </c>
      <c r="C40" s="110" t="str">
        <f>IF(Lista!$E79="T",Lista!C79,"")</f>
        <v>Oława nr 16</v>
      </c>
      <c r="D40" s="111"/>
      <c r="E40" s="112">
        <v>0</v>
      </c>
      <c r="F40" s="113">
        <f t="shared" si="0"/>
      </c>
      <c r="G40" s="112">
        <f t="shared" si="1"/>
        <v>0</v>
      </c>
      <c r="H40" s="110">
        <f>IF(Lista!$E79="T",M40,"")</f>
        <v>37</v>
      </c>
      <c r="I40" s="111">
        <f t="shared" si="2"/>
      </c>
      <c r="J40" s="9"/>
      <c r="K40" s="48"/>
      <c r="L40" s="91">
        <f t="shared" si="3"/>
        <v>0</v>
      </c>
      <c r="M40" s="92">
        <f t="shared" si="4"/>
        <v>37</v>
      </c>
      <c r="N40" s="90" t="str">
        <f t="shared" si="5"/>
        <v>Sendal Tomasz</v>
      </c>
      <c r="O40" s="90"/>
    </row>
    <row r="41" spans="1:15" ht="15">
      <c r="A41" s="53">
        <v>33</v>
      </c>
      <c r="B41" s="109" t="str">
        <f>IF(Lista!$E82="T",Lista!B82,"")</f>
        <v>Sobotowicz Tadeusz</v>
      </c>
      <c r="C41" s="110" t="str">
        <f>IF(Lista!$E82="T",Lista!C82,"")</f>
        <v>Oława nr 16 (kadra)</v>
      </c>
      <c r="D41" s="111"/>
      <c r="E41" s="112">
        <v>0</v>
      </c>
      <c r="F41" s="113">
        <f t="shared" si="0"/>
      </c>
      <c r="G41" s="112">
        <f t="shared" si="1"/>
        <v>0</v>
      </c>
      <c r="H41" s="110">
        <f>IF(Lista!$E82="T",M41,"")</f>
        <v>37</v>
      </c>
      <c r="I41" s="111">
        <f t="shared" si="2"/>
      </c>
      <c r="J41" s="9"/>
      <c r="K41" s="48"/>
      <c r="L41" s="91">
        <f t="shared" si="3"/>
        <v>0</v>
      </c>
      <c r="M41" s="92">
        <f t="shared" si="4"/>
        <v>37</v>
      </c>
      <c r="N41" s="90" t="str">
        <f t="shared" si="5"/>
        <v>Sobotowicz Tadeusz</v>
      </c>
      <c r="O41" s="90"/>
    </row>
    <row r="42" spans="1:15" ht="15">
      <c r="A42" s="53">
        <v>34</v>
      </c>
      <c r="B42" s="109" t="str">
        <f>IF(Lista!$E89="T",Lista!B89,"")</f>
        <v>Światłoń Rafał</v>
      </c>
      <c r="C42" s="110" t="str">
        <f>IF(Lista!$E89="T",Lista!C89,"")</f>
        <v>Oława nr 16 (kadra)</v>
      </c>
      <c r="D42" s="111"/>
      <c r="E42" s="112">
        <v>0</v>
      </c>
      <c r="F42" s="113">
        <f t="shared" si="0"/>
      </c>
      <c r="G42" s="112">
        <f t="shared" si="1"/>
        <v>0</v>
      </c>
      <c r="H42" s="110">
        <f>IF(Lista!$E89="T",M42,"")</f>
        <v>37</v>
      </c>
      <c r="I42" s="111">
        <f t="shared" si="2"/>
      </c>
      <c r="J42" s="9"/>
      <c r="K42" s="48"/>
      <c r="L42" s="91">
        <f t="shared" si="3"/>
        <v>0</v>
      </c>
      <c r="M42" s="92">
        <f t="shared" si="4"/>
        <v>37</v>
      </c>
      <c r="N42" s="90" t="str">
        <f t="shared" si="5"/>
        <v>Światłoń Rafał</v>
      </c>
      <c r="O42" s="90"/>
    </row>
    <row r="43" spans="1:15" ht="15">
      <c r="A43" s="53">
        <v>35</v>
      </c>
      <c r="B43" s="109" t="str">
        <f>IF(Lista!$E92="T",Lista!B92,"")</f>
        <v>Wasilewski Mariusz</v>
      </c>
      <c r="C43" s="110" t="str">
        <f>IF(Lista!$E92="T",Lista!C92,"")</f>
        <v>Polar</v>
      </c>
      <c r="D43" s="111"/>
      <c r="E43" s="112">
        <v>0</v>
      </c>
      <c r="F43" s="113">
        <f t="shared" si="0"/>
      </c>
      <c r="G43" s="112">
        <f t="shared" si="1"/>
        <v>0</v>
      </c>
      <c r="H43" s="110">
        <f>IF(Lista!$E92="T",M43,"")</f>
        <v>37</v>
      </c>
      <c r="I43" s="111">
        <f t="shared" si="2"/>
      </c>
      <c r="J43" s="9"/>
      <c r="K43" s="48"/>
      <c r="L43" s="91">
        <f t="shared" si="3"/>
        <v>0</v>
      </c>
      <c r="M43" s="92">
        <f t="shared" si="4"/>
        <v>37</v>
      </c>
      <c r="N43" s="90" t="str">
        <f t="shared" si="5"/>
        <v>Wasilewski Mariusz</v>
      </c>
      <c r="O43" s="90"/>
    </row>
    <row r="44" spans="1:15" ht="15">
      <c r="A44" s="53">
        <v>36</v>
      </c>
      <c r="B44" s="109" t="str">
        <f>IF(Lista!$E94="T",Lista!B94,"")</f>
        <v>Wojtkowski Andrzej</v>
      </c>
      <c r="C44" s="110" t="str">
        <f>IF(Lista!$E94="T",Lista!C94,"")</f>
        <v>Odra (kadra)</v>
      </c>
      <c r="D44" s="111"/>
      <c r="E44" s="112">
        <v>0</v>
      </c>
      <c r="F44" s="113">
        <f t="shared" si="0"/>
      </c>
      <c r="G44" s="112">
        <f t="shared" si="1"/>
        <v>0</v>
      </c>
      <c r="H44" s="110">
        <f>IF(Lista!$E94="T",M44,"")</f>
        <v>37</v>
      </c>
      <c r="I44" s="111">
        <f t="shared" si="2"/>
      </c>
      <c r="J44" s="9"/>
      <c r="K44" s="48"/>
      <c r="L44" s="91">
        <f t="shared" si="3"/>
        <v>0</v>
      </c>
      <c r="M44" s="92">
        <f t="shared" si="4"/>
        <v>37</v>
      </c>
      <c r="N44" s="90" t="str">
        <f t="shared" si="5"/>
        <v>Wojtkowski Andrzej</v>
      </c>
      <c r="O44" s="90"/>
    </row>
    <row r="45" spans="1:15" ht="15">
      <c r="A45" s="53">
        <v>37</v>
      </c>
      <c r="B45" s="109" t="str">
        <f>IF(Lista!$E99="T",Lista!B99,"")</f>
        <v>Boryszewski Witold</v>
      </c>
      <c r="C45" s="110" t="str">
        <f>IF(Lista!$E99="T",Lista!C99,"")</f>
        <v>Belona</v>
      </c>
      <c r="D45" s="111"/>
      <c r="E45" s="112">
        <v>0</v>
      </c>
      <c r="F45" s="113">
        <f t="shared" si="0"/>
      </c>
      <c r="G45" s="112">
        <f t="shared" si="1"/>
        <v>0</v>
      </c>
      <c r="H45" s="110">
        <f>IF(Lista!$E99="T",M45,"")</f>
        <v>37</v>
      </c>
      <c r="I45" s="111">
        <f t="shared" si="2"/>
      </c>
      <c r="J45" s="9"/>
      <c r="K45" s="48"/>
      <c r="L45" s="91">
        <f t="shared" si="3"/>
        <v>0</v>
      </c>
      <c r="M45" s="92">
        <f t="shared" si="4"/>
        <v>37</v>
      </c>
      <c r="N45" s="90" t="str">
        <f t="shared" si="5"/>
        <v>Boryszewski Witold</v>
      </c>
      <c r="O45" s="90"/>
    </row>
    <row r="46" spans="1:15" ht="15">
      <c r="A46" s="53">
        <v>38</v>
      </c>
      <c r="B46" s="109">
        <f>IF(Lista!$E9="T",Lista!B9,"")</f>
      </c>
      <c r="C46" s="110">
        <f>IF(Lista!$E9="T",Lista!C9,"")</f>
      </c>
      <c r="D46" s="111"/>
      <c r="E46" s="112"/>
      <c r="F46" s="113">
        <f t="shared" si="0"/>
      </c>
      <c r="G46" s="112">
        <f t="shared" si="1"/>
        <v>0</v>
      </c>
      <c r="H46" s="110">
        <f>IF(Lista!$E9="T",M46,"")</f>
      </c>
      <c r="I46" s="111">
        <f t="shared" si="2"/>
      </c>
      <c r="J46" s="9"/>
      <c r="K46" s="48"/>
      <c r="L46" s="91">
        <f t="shared" si="3"/>
        <v>0</v>
      </c>
      <c r="M46" s="92">
        <f t="shared" si="4"/>
        <v>37</v>
      </c>
      <c r="N46" s="90">
        <f t="shared" si="5"/>
      </c>
      <c r="O46" s="90"/>
    </row>
    <row r="47" spans="1:10" ht="15">
      <c r="A47" s="10"/>
      <c r="B47" s="11"/>
      <c r="C47" s="11"/>
      <c r="D47" s="12">
        <f>SUM(D9:D46)</f>
        <v>34</v>
      </c>
      <c r="E47" s="13">
        <f>SUM(E9:E46)</f>
        <v>12415</v>
      </c>
      <c r="F47" s="14"/>
      <c r="G47" s="13"/>
      <c r="H47" s="13"/>
      <c r="I47" s="12"/>
      <c r="J47" s="9"/>
    </row>
    <row r="49" spans="1:9" ht="15">
      <c r="A49" s="133" t="s">
        <v>150</v>
      </c>
      <c r="B49" s="133"/>
      <c r="C49" s="133"/>
      <c r="D49" s="133"/>
      <c r="E49" s="133"/>
      <c r="F49" s="133"/>
      <c r="G49" s="133"/>
      <c r="H49" s="133"/>
      <c r="I49" s="133"/>
    </row>
  </sheetData>
  <sheetProtection password="CD6C" sheet="1"/>
  <mergeCells count="13">
    <mergeCell ref="G5:G7"/>
    <mergeCell ref="H5:H7"/>
    <mergeCell ref="I5:I7"/>
    <mergeCell ref="A49:I49"/>
    <mergeCell ref="A1:I1"/>
    <mergeCell ref="A2:I2"/>
    <mergeCell ref="A3:I3"/>
    <mergeCell ref="A5:A7"/>
    <mergeCell ref="B5:B7"/>
    <mergeCell ref="C5:C7"/>
    <mergeCell ref="D5:D7"/>
    <mergeCell ref="E5:E7"/>
    <mergeCell ref="F5:F7"/>
  </mergeCells>
  <printOptions horizontalCentered="1"/>
  <pageMargins left="0.7086614173228347" right="0.7086614173228347" top="1.535433070866142" bottom="0.35433070866141736" header="0.31496062992125984" footer="0.31496062992125984"/>
  <pageSetup horizontalDpi="600" verticalDpi="600" orientation="portrait" paperSize="9" scale="8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Lipsz</dc:creator>
  <cp:keywords/>
  <dc:description/>
  <cp:lastModifiedBy>Piotr</cp:lastModifiedBy>
  <cp:lastPrinted>2010-05-16T19:21:28Z</cp:lastPrinted>
  <dcterms:created xsi:type="dcterms:W3CDTF">2006-05-11T10:00:09Z</dcterms:created>
  <dcterms:modified xsi:type="dcterms:W3CDTF">2010-05-16T19:21:50Z</dcterms:modified>
  <cp:category/>
  <cp:version/>
  <cp:contentType/>
  <cp:contentStatus/>
  <cp:revision>1</cp:revision>
</cp:coreProperties>
</file>