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115" activeTab="1"/>
  </bookViews>
  <sheets>
    <sheet name="2008" sheetId="1" r:id="rId1"/>
    <sheet name="2009" sheetId="2" r:id="rId2"/>
    <sheet name="2010" sheetId="3" r:id="rId3"/>
  </sheets>
  <definedNames/>
  <calcPr fullCalcOnLoad="1"/>
</workbook>
</file>

<file path=xl/sharedStrings.xml><?xml version="1.0" encoding="utf-8"?>
<sst xmlns="http://schemas.openxmlformats.org/spreadsheetml/2006/main" count="432" uniqueCount="99">
  <si>
    <t>węgorz</t>
  </si>
  <si>
    <t>szczupak</t>
  </si>
  <si>
    <t>sandacz</t>
  </si>
  <si>
    <t>okoń</t>
  </si>
  <si>
    <t>leszcz</t>
  </si>
  <si>
    <t>lin</t>
  </si>
  <si>
    <t>płoć</t>
  </si>
  <si>
    <t>krąp</t>
  </si>
  <si>
    <t>pstrąg pot</t>
  </si>
  <si>
    <t>lipień</t>
  </si>
  <si>
    <t>kleń</t>
  </si>
  <si>
    <t>jaź</t>
  </si>
  <si>
    <t>amur</t>
  </si>
  <si>
    <t>boleń</t>
  </si>
  <si>
    <t>miętus</t>
  </si>
  <si>
    <t>sum</t>
  </si>
  <si>
    <t>pozostałe</t>
  </si>
  <si>
    <t>karaś zł</t>
  </si>
  <si>
    <t>karaś sreb</t>
  </si>
  <si>
    <t>karaś posp</t>
  </si>
  <si>
    <t>razem</t>
  </si>
  <si>
    <t>szt</t>
  </si>
  <si>
    <t>kg</t>
  </si>
  <si>
    <t>Bystra nr 1</t>
  </si>
  <si>
    <t>Bystrzyca nr 1</t>
  </si>
  <si>
    <t>Bystrzyca nr 2</t>
  </si>
  <si>
    <t>Bystrzyca nr 3</t>
  </si>
  <si>
    <t>Chodelka</t>
  </si>
  <si>
    <t>Ciemięga</t>
  </si>
  <si>
    <t>Giełczew</t>
  </si>
  <si>
    <t>J.Białe Uścimowskie</t>
  </si>
  <si>
    <t>J. Białkowskie</t>
  </si>
  <si>
    <t>J. Bikcze</t>
  </si>
  <si>
    <t>j. Firlej</t>
  </si>
  <si>
    <t>j. Kunów</t>
  </si>
  <si>
    <t>J. Maśluchowskie</t>
  </si>
  <si>
    <t>J. Rogóżno</t>
  </si>
  <si>
    <t>J. Uściwierz</t>
  </si>
  <si>
    <t>Kosarzewka</t>
  </si>
  <si>
    <t>Krężniczanka</t>
  </si>
  <si>
    <t>Kurówka</t>
  </si>
  <si>
    <t>Minina</t>
  </si>
  <si>
    <t>Piwonia</t>
  </si>
  <si>
    <t>Staw Kurów</t>
  </si>
  <si>
    <t>Staw Lubartów</t>
  </si>
  <si>
    <t>Tyśmienica</t>
  </si>
  <si>
    <t>Urzędówka</t>
  </si>
  <si>
    <t>Wieprz nr 4</t>
  </si>
  <si>
    <t>Wieprz nr 5</t>
  </si>
  <si>
    <t>Wisła nr 1</t>
  </si>
  <si>
    <t>Wrzelowianka</t>
  </si>
  <si>
    <t>Wyżnica nr 1</t>
  </si>
  <si>
    <t>Zalew Zemborzycki</t>
  </si>
  <si>
    <t>Zbiornik Budzyń</t>
  </si>
  <si>
    <t>Zbiornik Chodel</t>
  </si>
  <si>
    <t>Zbiornik Dęblin</t>
  </si>
  <si>
    <t>Zbiornik Dratów</t>
  </si>
  <si>
    <t>Zbiornik Krzczeń</t>
  </si>
  <si>
    <t>Zbiornik Mytycze</t>
  </si>
  <si>
    <t>Zbiornik Nałęczów</t>
  </si>
  <si>
    <t>Zbiornik Nowodwór</t>
  </si>
  <si>
    <t>Zbiornik Podzamcze</t>
  </si>
  <si>
    <t>Zbiornik Wola Rudzka</t>
  </si>
  <si>
    <t>zbiornik Zimna Woda</t>
  </si>
  <si>
    <t>Zbiornik Poniatowa</t>
  </si>
  <si>
    <t>Zbiornik Bełżyce</t>
  </si>
  <si>
    <t>Żółkiewka</t>
  </si>
  <si>
    <t>Rzeki górskie</t>
  </si>
  <si>
    <t>certa</t>
  </si>
  <si>
    <t>Rzeki nizinne</t>
  </si>
  <si>
    <t>Zbiorniki zaporowe</t>
  </si>
  <si>
    <t>Jeziora</t>
  </si>
  <si>
    <t>Zbiorniki retencyjne</t>
  </si>
  <si>
    <t>Zbiorniki drobne</t>
  </si>
  <si>
    <t>Łowiska specjalne</t>
  </si>
  <si>
    <t>RAZEM</t>
  </si>
  <si>
    <t>Zbiornik Mełgiew</t>
  </si>
  <si>
    <t>Zbiornik Skalski</t>
  </si>
  <si>
    <t>Zbiornik Piaski</t>
  </si>
  <si>
    <t>w Okręgu Lublin</t>
  </si>
  <si>
    <t>Wody PZW</t>
  </si>
  <si>
    <t>Rejestr zbiorczy połowu ryb w Okręgu Lublin</t>
  </si>
  <si>
    <t>w roku</t>
  </si>
  <si>
    <t>karp</t>
  </si>
  <si>
    <t>Bystrzyca Płn</t>
  </si>
  <si>
    <t>J. Piaseczno</t>
  </si>
  <si>
    <t>J. Matygi</t>
  </si>
  <si>
    <t>J. Miejskie</t>
  </si>
  <si>
    <t xml:space="preserve">świnka </t>
  </si>
  <si>
    <t>brzana</t>
  </si>
  <si>
    <t>Zbiornik młyński</t>
  </si>
  <si>
    <t>tołpyga</t>
  </si>
  <si>
    <t>sieja</t>
  </si>
  <si>
    <t>wzdręga</t>
  </si>
  <si>
    <t>sumik karł</t>
  </si>
  <si>
    <t>Staw Markuszów</t>
  </si>
  <si>
    <t>Staw Opole</t>
  </si>
  <si>
    <t>Grabówka</t>
  </si>
  <si>
    <t>Skorczyce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</si>
</sst>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#,##0.0"/>
    <numFmt numFmtId="165" formatCode="#,##0.0"/>
    <numFmt numFmtId="166" formatCode="#,##0;[Red]#,##0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color indexed="12"/>
      <name val="Czcionka tekstu podstawowego"/>
      <family val="2"/>
    </font>
    <font>
      <sz val="8"/>
      <name val="Czcionka tekstu podstawowego"/>
      <family val="2"/>
    </font>
    <font>
      <b/>
      <sz val="9"/>
      <color indexed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Border="1" applyAlignment="1">
      <alignment horizontal="center" vertical="center" shrinkToFit="1"/>
    </xf>
    <xf numFmtId="3" fontId="3" fillId="0" borderId="10" xfId="0" applyNumberFormat="1" applyFont="1" applyBorder="1" applyAlignment="1" applyProtection="1">
      <alignment horizontal="center" vertical="center" shrinkToFit="1"/>
      <protection locked="0"/>
    </xf>
    <xf numFmtId="164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/>
      <protection locked="0"/>
    </xf>
    <xf numFmtId="3" fontId="3" fillId="0" borderId="11" xfId="0" applyNumberFormat="1" applyFont="1" applyBorder="1" applyAlignment="1" applyProtection="1">
      <alignment horizontal="center" vertical="center" shrinkToFit="1"/>
      <protection locked="0"/>
    </xf>
    <xf numFmtId="164" fontId="3" fillId="0" borderId="11" xfId="0" applyNumberFormat="1" applyFont="1" applyBorder="1" applyAlignment="1" applyProtection="1">
      <alignment horizontal="center" vertical="center" shrinkToFit="1"/>
      <protection locked="0"/>
    </xf>
    <xf numFmtId="3" fontId="3" fillId="0" borderId="12" xfId="0" applyNumberFormat="1" applyFont="1" applyBorder="1" applyAlignment="1" applyProtection="1">
      <alignment horizontal="center" vertical="center" shrinkToFit="1"/>
      <protection locked="0"/>
    </xf>
    <xf numFmtId="3" fontId="3" fillId="0" borderId="13" xfId="0" applyNumberFormat="1" applyFont="1" applyBorder="1" applyAlignment="1" applyProtection="1">
      <alignment horizontal="center" vertical="center" shrinkToFit="1"/>
      <protection locked="0"/>
    </xf>
    <xf numFmtId="3" fontId="3" fillId="0" borderId="14" xfId="0" applyNumberFormat="1" applyFont="1" applyBorder="1" applyAlignment="1" applyProtection="1">
      <alignment horizontal="center" vertical="center" shrinkToFit="1"/>
      <protection locked="0"/>
    </xf>
    <xf numFmtId="164" fontId="3" fillId="0" borderId="15" xfId="0" applyNumberFormat="1" applyFont="1" applyBorder="1" applyAlignment="1" applyProtection="1">
      <alignment horizontal="center" vertical="center" shrinkToFit="1"/>
      <protection locked="0"/>
    </xf>
    <xf numFmtId="3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center" vertical="center" shrinkToFit="1"/>
    </xf>
    <xf numFmtId="164" fontId="5" fillId="33" borderId="18" xfId="0" applyNumberFormat="1" applyFont="1" applyFill="1" applyBorder="1" applyAlignment="1">
      <alignment horizontal="center" vertical="center" shrinkToFit="1"/>
    </xf>
    <xf numFmtId="166" fontId="5" fillId="33" borderId="18" xfId="0" applyNumberFormat="1" applyFont="1" applyFill="1" applyBorder="1" applyAlignment="1">
      <alignment horizontal="center" vertical="center" shrinkToFit="1"/>
    </xf>
    <xf numFmtId="164" fontId="5" fillId="33" borderId="19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164" fontId="3" fillId="33" borderId="27" xfId="0" applyNumberFormat="1" applyFont="1" applyFill="1" applyBorder="1" applyAlignment="1">
      <alignment horizontal="center" vertical="center" shrinkToFit="1"/>
    </xf>
    <xf numFmtId="166" fontId="3" fillId="33" borderId="11" xfId="0" applyNumberFormat="1" applyFont="1" applyFill="1" applyBorder="1" applyAlignment="1">
      <alignment horizontal="center" vertical="center" shrinkToFit="1"/>
    </xf>
    <xf numFmtId="164" fontId="3" fillId="33" borderId="28" xfId="0" applyNumberFormat="1" applyFont="1" applyFill="1" applyBorder="1" applyAlignment="1">
      <alignment horizontal="center" vertical="center" shrinkToFit="1"/>
    </xf>
    <xf numFmtId="166" fontId="3" fillId="33" borderId="29" xfId="0" applyNumberFormat="1" applyFont="1" applyFill="1" applyBorder="1" applyAlignment="1">
      <alignment horizontal="center" vertical="center" shrinkToFit="1"/>
    </xf>
    <xf numFmtId="164" fontId="3" fillId="33" borderId="29" xfId="0" applyNumberFormat="1" applyFont="1" applyFill="1" applyBorder="1" applyAlignment="1">
      <alignment horizontal="center" vertical="center" shrinkToFit="1"/>
    </xf>
    <xf numFmtId="164" fontId="3" fillId="33" borderId="11" xfId="0" applyNumberFormat="1" applyFont="1" applyFill="1" applyBorder="1" applyAlignment="1">
      <alignment horizontal="center" vertical="center" shrinkToFit="1"/>
    </xf>
    <xf numFmtId="166" fontId="3" fillId="33" borderId="30" xfId="0" applyNumberFormat="1" applyFont="1" applyFill="1" applyBorder="1" applyAlignment="1">
      <alignment horizontal="center" vertical="center" shrinkToFit="1"/>
    </xf>
    <xf numFmtId="164" fontId="3" fillId="33" borderId="30" xfId="0" applyNumberFormat="1" applyFont="1" applyFill="1" applyBorder="1" applyAlignment="1">
      <alignment horizontal="center" vertical="center" shrinkToFit="1"/>
    </xf>
    <xf numFmtId="166" fontId="3" fillId="33" borderId="31" xfId="0" applyNumberFormat="1" applyFont="1" applyFill="1" applyBorder="1" applyAlignment="1">
      <alignment horizontal="center" vertical="center" shrinkToFit="1"/>
    </xf>
    <xf numFmtId="166" fontId="3" fillId="33" borderId="32" xfId="0" applyNumberFormat="1" applyFont="1" applyFill="1" applyBorder="1" applyAlignment="1">
      <alignment horizontal="center" vertical="center" shrinkToFit="1"/>
    </xf>
    <xf numFmtId="164" fontId="3" fillId="0" borderId="27" xfId="0" applyNumberFormat="1" applyFont="1" applyBorder="1" applyAlignment="1" applyProtection="1">
      <alignment horizontal="center" vertical="center" shrinkToFit="1"/>
      <protection locked="0"/>
    </xf>
    <xf numFmtId="164" fontId="3" fillId="0" borderId="28" xfId="0" applyNumberFormat="1" applyFont="1" applyBorder="1" applyAlignment="1" applyProtection="1">
      <alignment horizontal="center" vertical="center" shrinkToFit="1"/>
      <protection locked="0"/>
    </xf>
    <xf numFmtId="164" fontId="3" fillId="0" borderId="33" xfId="0" applyNumberFormat="1" applyFont="1" applyBorder="1" applyAlignment="1" applyProtection="1">
      <alignment horizontal="center" vertical="center" shrinkToFit="1"/>
      <protection locked="0"/>
    </xf>
    <xf numFmtId="3" fontId="3" fillId="33" borderId="34" xfId="0" applyNumberFormat="1" applyFont="1" applyFill="1" applyBorder="1" applyAlignment="1">
      <alignment horizontal="center" vertical="center" shrinkToFit="1"/>
    </xf>
    <xf numFmtId="3" fontId="3" fillId="33" borderId="32" xfId="0" applyNumberFormat="1" applyFont="1" applyFill="1" applyBorder="1" applyAlignment="1">
      <alignment horizontal="center" vertical="center" shrinkToFit="1"/>
    </xf>
    <xf numFmtId="3" fontId="3" fillId="33" borderId="35" xfId="0" applyNumberFormat="1" applyFont="1" applyFill="1" applyBorder="1" applyAlignment="1">
      <alignment horizontal="center" vertical="center" shrinkToFit="1"/>
    </xf>
    <xf numFmtId="0" fontId="7" fillId="33" borderId="16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M2" sqref="AM2"/>
    </sheetView>
  </sheetViews>
  <sheetFormatPr defaultColWidth="8.796875" defaultRowHeight="14.25"/>
  <cols>
    <col min="1" max="1" width="15.3984375" style="0" customWidth="1"/>
    <col min="2" max="2" width="5" style="0" customWidth="1"/>
    <col min="3" max="3" width="6" style="0" customWidth="1"/>
    <col min="4" max="4" width="4.8984375" style="0" customWidth="1"/>
    <col min="5" max="5" width="5.69921875" style="0" customWidth="1"/>
    <col min="6" max="6" width="4.5" style="0" customWidth="1"/>
    <col min="7" max="7" width="5.3984375" style="0" customWidth="1"/>
    <col min="8" max="8" width="4.19921875" style="0" customWidth="1"/>
    <col min="9" max="9" width="5.59765625" style="0" customWidth="1"/>
    <col min="10" max="10" width="4.3984375" style="0" customWidth="1"/>
    <col min="11" max="11" width="5.69921875" style="0" customWidth="1"/>
    <col min="12" max="12" width="4.8984375" style="0" customWidth="1"/>
    <col min="13" max="13" width="5.8984375" style="0" customWidth="1"/>
    <col min="14" max="14" width="4.5" style="0" customWidth="1"/>
    <col min="15" max="15" width="5.8984375" style="0" customWidth="1"/>
    <col min="16" max="16" width="4.5" style="0" customWidth="1"/>
    <col min="17" max="17" width="5.69921875" style="0" customWidth="1"/>
    <col min="18" max="18" width="4.19921875" style="0" customWidth="1"/>
    <col min="19" max="19" width="5.5" style="0" customWidth="1"/>
    <col min="20" max="20" width="4.5" style="0" customWidth="1"/>
    <col min="21" max="21" width="5.5" style="0" customWidth="1"/>
    <col min="22" max="22" width="4.3984375" style="0" customWidth="1"/>
    <col min="23" max="23" width="5.5" style="0" customWidth="1"/>
    <col min="24" max="24" width="4.19921875" style="0" customWidth="1"/>
    <col min="25" max="25" width="5.3984375" style="0" customWidth="1"/>
    <col min="26" max="26" width="4.3984375" style="0" customWidth="1"/>
    <col min="27" max="27" width="5.5" style="0" customWidth="1"/>
    <col min="28" max="28" width="4.09765625" style="0" customWidth="1"/>
    <col min="29" max="29" width="5.59765625" style="0" customWidth="1"/>
    <col min="30" max="30" width="4.3984375" style="0" customWidth="1"/>
    <col min="31" max="31" width="5.59765625" style="0" customWidth="1"/>
    <col min="32" max="32" width="4.59765625" style="0" customWidth="1"/>
    <col min="33" max="33" width="5.69921875" style="0" customWidth="1"/>
    <col min="34" max="34" width="4.19921875" style="0" customWidth="1"/>
    <col min="35" max="35" width="6.09765625" style="0" customWidth="1"/>
    <col min="36" max="36" width="4.59765625" style="0" customWidth="1"/>
    <col min="37" max="37" width="5.8984375" style="0" customWidth="1"/>
    <col min="38" max="38" width="4.59765625" style="0" customWidth="1"/>
    <col min="39" max="39" width="5.59765625" style="0" customWidth="1"/>
    <col min="40" max="40" width="4.5" style="0" customWidth="1"/>
    <col min="41" max="41" width="6" style="0" customWidth="1"/>
    <col min="42" max="42" width="4.3984375" style="0" customWidth="1"/>
    <col min="43" max="43" width="5.5" style="0" customWidth="1"/>
    <col min="44" max="44" width="4" style="0" customWidth="1"/>
    <col min="45" max="45" width="5.19921875" style="0" customWidth="1"/>
    <col min="46" max="46" width="4.09765625" style="0" customWidth="1"/>
    <col min="47" max="47" width="5.5" style="0" customWidth="1"/>
    <col min="48" max="48" width="3.5" style="0" customWidth="1"/>
    <col min="49" max="49" width="5.5" style="0" customWidth="1"/>
    <col min="50" max="50" width="4.3984375" style="0" customWidth="1"/>
    <col min="51" max="51" width="6.19921875" style="0" customWidth="1"/>
    <col min="52" max="52" width="7" style="0" customWidth="1"/>
    <col min="53" max="53" width="6.3984375" style="0" customWidth="1"/>
  </cols>
  <sheetData>
    <row r="1" spans="1:12" ht="1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7" t="s">
        <v>82</v>
      </c>
      <c r="K1" s="47"/>
      <c r="L1" s="5">
        <v>2008</v>
      </c>
    </row>
    <row r="2" ht="15" thickBot="1"/>
    <row r="3" spans="1:53" ht="15" thickBot="1">
      <c r="A3" s="18" t="s">
        <v>80</v>
      </c>
      <c r="B3" s="43" t="s">
        <v>0</v>
      </c>
      <c r="C3" s="44"/>
      <c r="D3" s="43" t="s">
        <v>1</v>
      </c>
      <c r="E3" s="44"/>
      <c r="F3" s="43" t="s">
        <v>2</v>
      </c>
      <c r="G3" s="44"/>
      <c r="H3" s="43" t="s">
        <v>3</v>
      </c>
      <c r="I3" s="44"/>
      <c r="J3" s="43" t="s">
        <v>4</v>
      </c>
      <c r="K3" s="44"/>
      <c r="L3" s="43" t="s">
        <v>5</v>
      </c>
      <c r="M3" s="44"/>
      <c r="N3" s="43" t="s">
        <v>6</v>
      </c>
      <c r="O3" s="44"/>
      <c r="P3" s="43" t="s">
        <v>83</v>
      </c>
      <c r="Q3" s="44"/>
      <c r="R3" s="43" t="s">
        <v>8</v>
      </c>
      <c r="S3" s="44"/>
      <c r="T3" s="43" t="s">
        <v>9</v>
      </c>
      <c r="U3" s="44"/>
      <c r="V3" s="43" t="s">
        <v>10</v>
      </c>
      <c r="W3" s="45"/>
      <c r="X3" s="43" t="s">
        <v>11</v>
      </c>
      <c r="Y3" s="44"/>
      <c r="Z3" s="43" t="s">
        <v>12</v>
      </c>
      <c r="AA3" s="44"/>
      <c r="AB3" s="43" t="s">
        <v>13</v>
      </c>
      <c r="AC3" s="44"/>
      <c r="AD3" s="43" t="s">
        <v>14</v>
      </c>
      <c r="AE3" s="44"/>
      <c r="AF3" s="43" t="s">
        <v>15</v>
      </c>
      <c r="AG3" s="44"/>
      <c r="AH3" s="43" t="s">
        <v>16</v>
      </c>
      <c r="AI3" s="44"/>
      <c r="AJ3" s="43" t="s">
        <v>17</v>
      </c>
      <c r="AK3" s="44"/>
      <c r="AL3" s="43" t="s">
        <v>18</v>
      </c>
      <c r="AM3" s="44"/>
      <c r="AN3" s="43" t="s">
        <v>19</v>
      </c>
      <c r="AO3" s="44"/>
      <c r="AP3" s="43" t="s">
        <v>68</v>
      </c>
      <c r="AQ3" s="44"/>
      <c r="AR3" s="43" t="s">
        <v>88</v>
      </c>
      <c r="AS3" s="44"/>
      <c r="AT3" s="43" t="s">
        <v>89</v>
      </c>
      <c r="AU3" s="44"/>
      <c r="AV3" s="43" t="s">
        <v>91</v>
      </c>
      <c r="AW3" s="44"/>
      <c r="AX3" s="43" t="s">
        <v>7</v>
      </c>
      <c r="AY3" s="44"/>
      <c r="AZ3" s="43" t="s">
        <v>20</v>
      </c>
      <c r="BA3" s="44"/>
    </row>
    <row r="4" spans="1:53" ht="15" thickBot="1">
      <c r="A4" s="19" t="s">
        <v>79</v>
      </c>
      <c r="B4" s="24" t="s">
        <v>21</v>
      </c>
      <c r="C4" s="24" t="s">
        <v>22</v>
      </c>
      <c r="D4" s="24" t="s">
        <v>21</v>
      </c>
      <c r="E4" s="24" t="s">
        <v>22</v>
      </c>
      <c r="F4" s="24" t="s">
        <v>21</v>
      </c>
      <c r="G4" s="24" t="s">
        <v>22</v>
      </c>
      <c r="H4" s="24" t="s">
        <v>21</v>
      </c>
      <c r="I4" s="24" t="s">
        <v>22</v>
      </c>
      <c r="J4" s="24" t="s">
        <v>21</v>
      </c>
      <c r="K4" s="24" t="s">
        <v>22</v>
      </c>
      <c r="L4" s="24" t="s">
        <v>21</v>
      </c>
      <c r="M4" s="24" t="s">
        <v>22</v>
      </c>
      <c r="N4" s="24" t="s">
        <v>21</v>
      </c>
      <c r="O4" s="24" t="s">
        <v>22</v>
      </c>
      <c r="P4" s="24" t="s">
        <v>21</v>
      </c>
      <c r="Q4" s="24" t="s">
        <v>22</v>
      </c>
      <c r="R4" s="24" t="s">
        <v>21</v>
      </c>
      <c r="S4" s="24" t="s">
        <v>22</v>
      </c>
      <c r="T4" s="24" t="s">
        <v>21</v>
      </c>
      <c r="U4" s="24" t="s">
        <v>22</v>
      </c>
      <c r="V4" s="24" t="s">
        <v>21</v>
      </c>
      <c r="W4" s="24" t="s">
        <v>22</v>
      </c>
      <c r="X4" s="24" t="s">
        <v>21</v>
      </c>
      <c r="Y4" s="24" t="s">
        <v>22</v>
      </c>
      <c r="Z4" s="24" t="s">
        <v>21</v>
      </c>
      <c r="AA4" s="24" t="s">
        <v>22</v>
      </c>
      <c r="AB4" s="24" t="s">
        <v>21</v>
      </c>
      <c r="AC4" s="24" t="s">
        <v>22</v>
      </c>
      <c r="AD4" s="24" t="s">
        <v>21</v>
      </c>
      <c r="AE4" s="24" t="s">
        <v>22</v>
      </c>
      <c r="AF4" s="24" t="s">
        <v>21</v>
      </c>
      <c r="AG4" s="24" t="s">
        <v>22</v>
      </c>
      <c r="AH4" s="24" t="s">
        <v>21</v>
      </c>
      <c r="AI4" s="24" t="s">
        <v>22</v>
      </c>
      <c r="AJ4" s="24" t="s">
        <v>21</v>
      </c>
      <c r="AK4" s="24" t="s">
        <v>22</v>
      </c>
      <c r="AL4" s="24" t="s">
        <v>21</v>
      </c>
      <c r="AM4" s="24" t="s">
        <v>22</v>
      </c>
      <c r="AN4" s="24" t="s">
        <v>21</v>
      </c>
      <c r="AO4" s="24" t="s">
        <v>22</v>
      </c>
      <c r="AP4" s="24" t="s">
        <v>21</v>
      </c>
      <c r="AQ4" s="24" t="s">
        <v>22</v>
      </c>
      <c r="AR4" s="24" t="s">
        <v>21</v>
      </c>
      <c r="AS4" s="24" t="s">
        <v>22</v>
      </c>
      <c r="AT4" s="24" t="s">
        <v>21</v>
      </c>
      <c r="AU4" s="24" t="s">
        <v>22</v>
      </c>
      <c r="AV4" s="24" t="s">
        <v>21</v>
      </c>
      <c r="AW4" s="24" t="s">
        <v>22</v>
      </c>
      <c r="AX4" s="24" t="s">
        <v>21</v>
      </c>
      <c r="AY4" s="24" t="s">
        <v>22</v>
      </c>
      <c r="AZ4" s="24" t="s">
        <v>21</v>
      </c>
      <c r="BA4" s="25" t="s">
        <v>22</v>
      </c>
    </row>
    <row r="5" spans="1:53" ht="14.25">
      <c r="A5" s="20" t="s">
        <v>23</v>
      </c>
      <c r="B5" s="8"/>
      <c r="C5" s="4"/>
      <c r="D5" s="3">
        <v>2</v>
      </c>
      <c r="E5" s="4">
        <v>1.3</v>
      </c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>
        <v>22</v>
      </c>
      <c r="S5" s="4">
        <v>14.1</v>
      </c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36"/>
      <c r="AZ5" s="34">
        <f aca="true" t="shared" si="0" ref="AZ5:BA7">SUM(B5,D5,F5,H5,J5,L5,N5,P5,R5,T5,V5,X5,Z5,AB5,AD5,AF5,AH5,AJ5,AL5,AN5,AP5,AX5)</f>
        <v>24</v>
      </c>
      <c r="BA5" s="26">
        <f t="shared" si="0"/>
        <v>15.4</v>
      </c>
    </row>
    <row r="6" spans="1:53" ht="14.25">
      <c r="A6" s="21" t="s">
        <v>24</v>
      </c>
      <c r="B6" s="9"/>
      <c r="C6" s="7"/>
      <c r="D6" s="6">
        <v>6</v>
      </c>
      <c r="E6" s="7">
        <v>8.9</v>
      </c>
      <c r="F6" s="6"/>
      <c r="G6" s="7"/>
      <c r="H6" s="6">
        <v>219</v>
      </c>
      <c r="I6" s="7">
        <v>17.3</v>
      </c>
      <c r="J6" s="6">
        <v>38</v>
      </c>
      <c r="K6" s="7">
        <v>18.6</v>
      </c>
      <c r="L6" s="6">
        <v>4</v>
      </c>
      <c r="M6" s="7">
        <v>4.5</v>
      </c>
      <c r="N6" s="6">
        <v>248</v>
      </c>
      <c r="O6" s="7">
        <v>32</v>
      </c>
      <c r="P6" s="6"/>
      <c r="Q6" s="7"/>
      <c r="R6" s="6">
        <v>182</v>
      </c>
      <c r="S6" s="7">
        <v>118.7</v>
      </c>
      <c r="T6" s="6">
        <v>17</v>
      </c>
      <c r="U6" s="7">
        <v>8.6</v>
      </c>
      <c r="V6" s="6">
        <v>12</v>
      </c>
      <c r="W6" s="7">
        <v>9</v>
      </c>
      <c r="X6" s="6">
        <v>7</v>
      </c>
      <c r="Y6" s="7">
        <v>6</v>
      </c>
      <c r="Z6" s="6"/>
      <c r="AA6" s="7"/>
      <c r="AB6" s="6"/>
      <c r="AC6" s="7"/>
      <c r="AD6" s="6"/>
      <c r="AE6" s="7"/>
      <c r="AF6" s="6"/>
      <c r="AG6" s="7"/>
      <c r="AH6" s="6">
        <v>2</v>
      </c>
      <c r="AI6" s="7">
        <v>0.9</v>
      </c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37"/>
      <c r="AZ6" s="35">
        <f t="shared" si="0"/>
        <v>735</v>
      </c>
      <c r="BA6" s="28">
        <f t="shared" si="0"/>
        <v>224.5</v>
      </c>
    </row>
    <row r="7" spans="1:53" ht="14.25">
      <c r="A7" s="21" t="s">
        <v>25</v>
      </c>
      <c r="B7" s="9"/>
      <c r="C7" s="7"/>
      <c r="D7" s="6">
        <v>28</v>
      </c>
      <c r="E7" s="7">
        <v>37.4</v>
      </c>
      <c r="F7" s="6">
        <v>2</v>
      </c>
      <c r="G7" s="7">
        <v>3.2</v>
      </c>
      <c r="H7" s="6">
        <v>1252</v>
      </c>
      <c r="I7" s="7">
        <v>86.6</v>
      </c>
      <c r="J7" s="6">
        <v>554</v>
      </c>
      <c r="K7" s="7">
        <v>250.7</v>
      </c>
      <c r="L7" s="6">
        <v>1</v>
      </c>
      <c r="M7" s="7">
        <v>0.4</v>
      </c>
      <c r="N7" s="6">
        <v>8658</v>
      </c>
      <c r="O7" s="7">
        <v>961.6</v>
      </c>
      <c r="P7" s="6">
        <v>48</v>
      </c>
      <c r="Q7" s="7">
        <v>62.5</v>
      </c>
      <c r="R7" s="6">
        <v>9</v>
      </c>
      <c r="S7" s="7">
        <v>7</v>
      </c>
      <c r="T7" s="6">
        <v>7</v>
      </c>
      <c r="U7" s="7">
        <v>3.5</v>
      </c>
      <c r="V7" s="6"/>
      <c r="W7" s="7"/>
      <c r="X7" s="6">
        <v>53</v>
      </c>
      <c r="Y7" s="7">
        <v>36.3</v>
      </c>
      <c r="Z7" s="6"/>
      <c r="AA7" s="7"/>
      <c r="AB7" s="6"/>
      <c r="AC7" s="7"/>
      <c r="AD7" s="6"/>
      <c r="AE7" s="7"/>
      <c r="AF7" s="6">
        <v>1</v>
      </c>
      <c r="AG7" s="7">
        <v>1</v>
      </c>
      <c r="AH7" s="6">
        <v>77</v>
      </c>
      <c r="AI7" s="7">
        <v>8.8</v>
      </c>
      <c r="AJ7" s="6"/>
      <c r="AK7" s="7"/>
      <c r="AL7" s="6">
        <v>102</v>
      </c>
      <c r="AM7" s="7">
        <v>45.8</v>
      </c>
      <c r="AN7" s="6">
        <v>7</v>
      </c>
      <c r="AO7" s="7">
        <v>1.5</v>
      </c>
      <c r="AP7" s="6"/>
      <c r="AQ7" s="7"/>
      <c r="AR7" s="6"/>
      <c r="AS7" s="7"/>
      <c r="AT7" s="6"/>
      <c r="AU7" s="7"/>
      <c r="AV7" s="6"/>
      <c r="AW7" s="7"/>
      <c r="AX7" s="6"/>
      <c r="AY7" s="37"/>
      <c r="AZ7" s="35">
        <f t="shared" si="0"/>
        <v>10799</v>
      </c>
      <c r="BA7" s="28">
        <f t="shared" si="0"/>
        <v>1506.3</v>
      </c>
    </row>
    <row r="8" spans="1:53" ht="14.25">
      <c r="A8" s="21" t="s">
        <v>26</v>
      </c>
      <c r="B8" s="9"/>
      <c r="C8" s="7"/>
      <c r="D8" s="6">
        <v>43</v>
      </c>
      <c r="E8" s="7">
        <v>54.4</v>
      </c>
      <c r="F8" s="6">
        <v>10</v>
      </c>
      <c r="G8" s="7">
        <v>16.2</v>
      </c>
      <c r="H8" s="6">
        <v>485</v>
      </c>
      <c r="I8" s="7">
        <v>74.4</v>
      </c>
      <c r="J8" s="6">
        <v>432</v>
      </c>
      <c r="K8" s="7">
        <v>292.5</v>
      </c>
      <c r="L8" s="6">
        <v>5</v>
      </c>
      <c r="M8" s="7">
        <v>4</v>
      </c>
      <c r="N8" s="6">
        <v>4190</v>
      </c>
      <c r="O8" s="7">
        <v>585.3</v>
      </c>
      <c r="P8" s="6"/>
      <c r="Q8" s="7"/>
      <c r="R8" s="6">
        <v>1</v>
      </c>
      <c r="S8" s="7">
        <v>0.4</v>
      </c>
      <c r="T8" s="6"/>
      <c r="U8" s="7"/>
      <c r="V8" s="6">
        <v>4</v>
      </c>
      <c r="W8" s="7">
        <v>4.2</v>
      </c>
      <c r="X8" s="6">
        <v>39</v>
      </c>
      <c r="Y8" s="7">
        <v>31.3</v>
      </c>
      <c r="Z8" s="6"/>
      <c r="AA8" s="7"/>
      <c r="AB8" s="6">
        <v>2</v>
      </c>
      <c r="AC8" s="7">
        <v>1.7</v>
      </c>
      <c r="AD8" s="6">
        <v>3</v>
      </c>
      <c r="AE8" s="7">
        <v>1.5</v>
      </c>
      <c r="AF8" s="6"/>
      <c r="AG8" s="7"/>
      <c r="AH8" s="6">
        <v>261</v>
      </c>
      <c r="AI8" s="7">
        <v>32.7</v>
      </c>
      <c r="AJ8" s="6"/>
      <c r="AK8" s="7"/>
      <c r="AL8" s="6">
        <v>40</v>
      </c>
      <c r="AM8" s="7">
        <v>13.5</v>
      </c>
      <c r="AN8" s="6">
        <v>13</v>
      </c>
      <c r="AO8" s="7">
        <v>1.7</v>
      </c>
      <c r="AP8" s="6"/>
      <c r="AQ8" s="7"/>
      <c r="AR8" s="6"/>
      <c r="AS8" s="7"/>
      <c r="AT8" s="6"/>
      <c r="AU8" s="7"/>
      <c r="AV8" s="6"/>
      <c r="AW8" s="7"/>
      <c r="AX8" s="6">
        <v>10</v>
      </c>
      <c r="AY8" s="37">
        <v>4.7</v>
      </c>
      <c r="AZ8" s="35">
        <f aca="true" t="shared" si="1" ref="AZ8:BA10">SUM(AR8,AT8,AV8,B8,D8,F8,H8,J8,L8,N8,P8,R8,T8,V8,X8,Z8,AB8,AD8,AF8,AH8,AJ8,AL8,AN8,AP8,AX8)</f>
        <v>5538</v>
      </c>
      <c r="BA8" s="28">
        <f t="shared" si="1"/>
        <v>1118.5000000000002</v>
      </c>
    </row>
    <row r="9" spans="1:53" ht="14.25">
      <c r="A9" s="21" t="s">
        <v>84</v>
      </c>
      <c r="B9" s="9"/>
      <c r="C9" s="7"/>
      <c r="D9" s="6">
        <v>54</v>
      </c>
      <c r="E9" s="7">
        <v>80.8</v>
      </c>
      <c r="F9" s="6">
        <v>2</v>
      </c>
      <c r="G9" s="7">
        <v>4.5</v>
      </c>
      <c r="H9" s="6">
        <v>666</v>
      </c>
      <c r="I9" s="7">
        <v>59.2</v>
      </c>
      <c r="J9" s="6">
        <v>65</v>
      </c>
      <c r="K9" s="7">
        <v>51.5</v>
      </c>
      <c r="L9" s="6">
        <v>30</v>
      </c>
      <c r="M9" s="7">
        <v>19.9</v>
      </c>
      <c r="N9" s="6">
        <v>2247</v>
      </c>
      <c r="O9" s="7">
        <v>175.5</v>
      </c>
      <c r="P9" s="6">
        <v>141</v>
      </c>
      <c r="Q9" s="7">
        <v>176.7</v>
      </c>
      <c r="R9" s="6"/>
      <c r="S9" s="7"/>
      <c r="T9" s="6"/>
      <c r="U9" s="7"/>
      <c r="V9" s="6">
        <v>7</v>
      </c>
      <c r="W9" s="7">
        <v>2.9</v>
      </c>
      <c r="X9" s="6">
        <v>25</v>
      </c>
      <c r="Y9" s="7">
        <v>20.4</v>
      </c>
      <c r="Z9" s="6">
        <v>5</v>
      </c>
      <c r="AA9" s="7">
        <v>9.2</v>
      </c>
      <c r="AB9" s="6"/>
      <c r="AC9" s="7"/>
      <c r="AD9" s="6"/>
      <c r="AE9" s="7"/>
      <c r="AF9" s="6"/>
      <c r="AG9" s="7"/>
      <c r="AH9" s="6">
        <v>206</v>
      </c>
      <c r="AI9" s="7">
        <v>24.7</v>
      </c>
      <c r="AJ9" s="6"/>
      <c r="AK9" s="7"/>
      <c r="AL9" s="6">
        <v>176</v>
      </c>
      <c r="AM9" s="7">
        <v>32.1</v>
      </c>
      <c r="AN9" s="6">
        <v>31</v>
      </c>
      <c r="AO9" s="7">
        <v>7.7</v>
      </c>
      <c r="AP9" s="6"/>
      <c r="AQ9" s="7"/>
      <c r="AR9" s="6"/>
      <c r="AS9" s="7"/>
      <c r="AT9" s="6"/>
      <c r="AU9" s="7"/>
      <c r="AV9" s="6"/>
      <c r="AW9" s="7"/>
      <c r="AX9" s="6">
        <v>9</v>
      </c>
      <c r="AY9" s="37">
        <v>1</v>
      </c>
      <c r="AZ9" s="35">
        <f t="shared" si="1"/>
        <v>3664</v>
      </c>
      <c r="BA9" s="28">
        <f t="shared" si="1"/>
        <v>666.1</v>
      </c>
    </row>
    <row r="10" spans="1:53" ht="14.25">
      <c r="A10" s="21" t="s">
        <v>27</v>
      </c>
      <c r="B10" s="9"/>
      <c r="C10" s="7"/>
      <c r="D10" s="6">
        <v>7</v>
      </c>
      <c r="E10" s="7">
        <v>8.3</v>
      </c>
      <c r="F10" s="6"/>
      <c r="G10" s="7"/>
      <c r="H10" s="6">
        <v>32</v>
      </c>
      <c r="I10" s="7">
        <v>5.5</v>
      </c>
      <c r="J10" s="6">
        <v>4</v>
      </c>
      <c r="K10" s="7">
        <v>3</v>
      </c>
      <c r="L10" s="6"/>
      <c r="M10" s="7"/>
      <c r="N10" s="6">
        <v>117</v>
      </c>
      <c r="O10" s="7">
        <v>7.5</v>
      </c>
      <c r="P10" s="6">
        <v>11</v>
      </c>
      <c r="Q10" s="7">
        <v>19</v>
      </c>
      <c r="R10" s="6">
        <v>4</v>
      </c>
      <c r="S10" s="7">
        <v>4.5</v>
      </c>
      <c r="T10" s="6"/>
      <c r="U10" s="7"/>
      <c r="V10" s="6"/>
      <c r="W10" s="7"/>
      <c r="X10" s="6">
        <v>9</v>
      </c>
      <c r="Y10" s="7">
        <v>5.4</v>
      </c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>
        <v>49</v>
      </c>
      <c r="AM10" s="7">
        <v>8.3</v>
      </c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>
        <v>6</v>
      </c>
      <c r="AY10" s="37">
        <v>0.4</v>
      </c>
      <c r="AZ10" s="35">
        <f t="shared" si="1"/>
        <v>239</v>
      </c>
      <c r="BA10" s="28">
        <f t="shared" si="1"/>
        <v>61.9</v>
      </c>
    </row>
    <row r="11" spans="1:53" ht="14.25">
      <c r="A11" s="21" t="s">
        <v>28</v>
      </c>
      <c r="B11" s="9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>
        <v>6</v>
      </c>
      <c r="AM11" s="7">
        <v>2</v>
      </c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37"/>
      <c r="AZ11" s="35">
        <f aca="true" t="shared" si="2" ref="AZ11:BA13">SUM(B11,D11,F11,H11,J11,L11,N11,P11,R11,T11,V11,X11,Z11,AB11,AD11,AF11,AH11,AJ11,AL11,AN11,AP11,AX11)</f>
        <v>6</v>
      </c>
      <c r="BA11" s="28">
        <f t="shared" si="2"/>
        <v>2</v>
      </c>
    </row>
    <row r="12" spans="1:53" ht="14.25">
      <c r="A12" s="21" t="s">
        <v>29</v>
      </c>
      <c r="B12" s="9"/>
      <c r="C12" s="7"/>
      <c r="D12" s="6"/>
      <c r="E12" s="7"/>
      <c r="F12" s="6"/>
      <c r="G12" s="7"/>
      <c r="H12" s="6">
        <v>337</v>
      </c>
      <c r="I12" s="7">
        <v>60</v>
      </c>
      <c r="J12" s="6">
        <v>24</v>
      </c>
      <c r="K12" s="7">
        <v>19</v>
      </c>
      <c r="L12" s="6">
        <v>2</v>
      </c>
      <c r="M12" s="7">
        <v>0.8</v>
      </c>
      <c r="N12" s="6">
        <v>81</v>
      </c>
      <c r="O12" s="7">
        <v>16.9</v>
      </c>
      <c r="P12" s="6">
        <v>2</v>
      </c>
      <c r="Q12" s="7">
        <v>3.8</v>
      </c>
      <c r="R12" s="6"/>
      <c r="S12" s="7"/>
      <c r="T12" s="6"/>
      <c r="U12" s="7"/>
      <c r="V12" s="6"/>
      <c r="W12" s="7"/>
      <c r="X12" s="6">
        <v>15</v>
      </c>
      <c r="Y12" s="7">
        <v>11.2</v>
      </c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>
        <v>4</v>
      </c>
      <c r="AO12" s="7">
        <v>1.1</v>
      </c>
      <c r="AP12" s="6"/>
      <c r="AQ12" s="7"/>
      <c r="AR12" s="6"/>
      <c r="AS12" s="7"/>
      <c r="AT12" s="6"/>
      <c r="AU12" s="7"/>
      <c r="AV12" s="6"/>
      <c r="AW12" s="7"/>
      <c r="AX12" s="6"/>
      <c r="AY12" s="37"/>
      <c r="AZ12" s="35">
        <f t="shared" si="2"/>
        <v>465</v>
      </c>
      <c r="BA12" s="28">
        <f t="shared" si="2"/>
        <v>112.79999999999998</v>
      </c>
    </row>
    <row r="13" spans="1:53" ht="14.25">
      <c r="A13" s="21" t="s">
        <v>30</v>
      </c>
      <c r="B13" s="9">
        <v>3</v>
      </c>
      <c r="C13" s="7">
        <v>1.7</v>
      </c>
      <c r="D13" s="6">
        <v>3</v>
      </c>
      <c r="E13" s="7">
        <v>3.5</v>
      </c>
      <c r="F13" s="6"/>
      <c r="G13" s="7"/>
      <c r="H13" s="6">
        <v>177</v>
      </c>
      <c r="I13" s="7">
        <v>28.6</v>
      </c>
      <c r="J13" s="6">
        <v>82</v>
      </c>
      <c r="K13" s="7">
        <v>33.9</v>
      </c>
      <c r="L13" s="6">
        <v>28</v>
      </c>
      <c r="M13" s="7">
        <v>13</v>
      </c>
      <c r="N13" s="6">
        <v>829</v>
      </c>
      <c r="O13" s="7">
        <v>83.6</v>
      </c>
      <c r="P13" s="6">
        <v>40</v>
      </c>
      <c r="Q13" s="7">
        <v>67.8</v>
      </c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>
        <v>387</v>
      </c>
      <c r="AI13" s="7">
        <v>47.7</v>
      </c>
      <c r="AJ13" s="6">
        <v>3</v>
      </c>
      <c r="AK13" s="7">
        <v>1.8</v>
      </c>
      <c r="AL13" s="6">
        <v>408</v>
      </c>
      <c r="AM13" s="7">
        <v>113.6</v>
      </c>
      <c r="AN13" s="6">
        <v>15</v>
      </c>
      <c r="AO13" s="7">
        <v>5.9</v>
      </c>
      <c r="AP13" s="6"/>
      <c r="AQ13" s="7"/>
      <c r="AR13" s="6"/>
      <c r="AS13" s="7"/>
      <c r="AT13" s="6"/>
      <c r="AU13" s="7"/>
      <c r="AV13" s="6"/>
      <c r="AW13" s="7"/>
      <c r="AX13" s="6"/>
      <c r="AY13" s="37"/>
      <c r="AZ13" s="35">
        <f t="shared" si="2"/>
        <v>1975</v>
      </c>
      <c r="BA13" s="28">
        <f t="shared" si="2"/>
        <v>401.1</v>
      </c>
    </row>
    <row r="14" spans="1:53" ht="14.25">
      <c r="A14" s="21" t="s">
        <v>31</v>
      </c>
      <c r="B14" s="9">
        <v>2</v>
      </c>
      <c r="C14" s="7">
        <v>1.9</v>
      </c>
      <c r="D14" s="6">
        <v>15</v>
      </c>
      <c r="E14" s="7">
        <v>22.4</v>
      </c>
      <c r="F14" s="6"/>
      <c r="G14" s="7"/>
      <c r="H14" s="6">
        <v>52</v>
      </c>
      <c r="I14" s="7">
        <v>16.9</v>
      </c>
      <c r="J14" s="6">
        <v>58</v>
      </c>
      <c r="K14" s="7">
        <v>42.2</v>
      </c>
      <c r="L14" s="6">
        <v>17</v>
      </c>
      <c r="M14" s="7">
        <v>14.5</v>
      </c>
      <c r="N14" s="6">
        <v>170</v>
      </c>
      <c r="O14" s="7">
        <v>20.7</v>
      </c>
      <c r="P14" s="6">
        <v>9</v>
      </c>
      <c r="Q14" s="7">
        <v>12.7</v>
      </c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>
        <v>190</v>
      </c>
      <c r="AI14" s="7">
        <v>20.1</v>
      </c>
      <c r="AJ14" s="6"/>
      <c r="AK14" s="7"/>
      <c r="AL14" s="6">
        <v>14</v>
      </c>
      <c r="AM14" s="7">
        <v>6.5</v>
      </c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37"/>
      <c r="AZ14" s="35">
        <f aca="true" t="shared" si="3" ref="AZ14:AZ56">SUM(AR14,AT14,AV14,B14,D14,F14,H14,J14,L14,N14,P14,R14,T14,V14,X14,Z14,AB14,AD14,AF14,AH14,AJ14,AL14,AN14,AP14,AX14)</f>
        <v>527</v>
      </c>
      <c r="BA14" s="28">
        <f aca="true" t="shared" si="4" ref="BA14:BA56">SUM(AS14,AU14,AW14,C14,E14,G14,I14,K14,M14,O14,Q14,S14,U14,W14,Y14,AA14,AC14,AE14,AG14,AI14,AK14,AM14,AO14,AQ14,AY14)</f>
        <v>157.9</v>
      </c>
    </row>
    <row r="15" spans="1:53" ht="14.25">
      <c r="A15" s="21" t="s">
        <v>32</v>
      </c>
      <c r="B15" s="9"/>
      <c r="C15" s="7"/>
      <c r="D15" s="6">
        <v>10</v>
      </c>
      <c r="E15" s="7">
        <v>18.8</v>
      </c>
      <c r="F15" s="6"/>
      <c r="G15" s="7"/>
      <c r="H15" s="6">
        <v>117</v>
      </c>
      <c r="I15" s="7">
        <v>22.6</v>
      </c>
      <c r="J15" s="6">
        <v>8</v>
      </c>
      <c r="K15" s="7">
        <v>3.2</v>
      </c>
      <c r="L15" s="6">
        <v>1</v>
      </c>
      <c r="M15" s="7">
        <v>0.6</v>
      </c>
      <c r="N15" s="6">
        <v>38</v>
      </c>
      <c r="O15" s="7">
        <v>5.2</v>
      </c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>
        <v>20</v>
      </c>
      <c r="AI15" s="7">
        <v>2</v>
      </c>
      <c r="AJ15" s="6"/>
      <c r="AK15" s="7"/>
      <c r="AL15" s="6">
        <v>4</v>
      </c>
      <c r="AM15" s="7">
        <v>1.1</v>
      </c>
      <c r="AN15" s="6">
        <v>4</v>
      </c>
      <c r="AO15" s="7">
        <v>2.4</v>
      </c>
      <c r="AP15" s="6"/>
      <c r="AQ15" s="7"/>
      <c r="AR15" s="6"/>
      <c r="AS15" s="7"/>
      <c r="AT15" s="6"/>
      <c r="AU15" s="7"/>
      <c r="AV15" s="6"/>
      <c r="AW15" s="7"/>
      <c r="AX15" s="6"/>
      <c r="AY15" s="37"/>
      <c r="AZ15" s="35">
        <f t="shared" si="3"/>
        <v>202</v>
      </c>
      <c r="BA15" s="28">
        <f t="shared" si="4"/>
        <v>55.90000000000001</v>
      </c>
    </row>
    <row r="16" spans="1:53" ht="14.25">
      <c r="A16" s="21" t="s">
        <v>33</v>
      </c>
      <c r="B16" s="9">
        <v>202</v>
      </c>
      <c r="C16" s="7">
        <v>157</v>
      </c>
      <c r="D16" s="6">
        <v>140</v>
      </c>
      <c r="E16" s="7">
        <v>230.5</v>
      </c>
      <c r="F16" s="6">
        <v>39</v>
      </c>
      <c r="G16" s="7">
        <v>96.7</v>
      </c>
      <c r="H16" s="6">
        <v>1268</v>
      </c>
      <c r="I16" s="7">
        <v>123.2</v>
      </c>
      <c r="J16" s="6">
        <v>2316</v>
      </c>
      <c r="K16" s="7">
        <v>1075.4</v>
      </c>
      <c r="L16" s="6">
        <v>100</v>
      </c>
      <c r="M16" s="7">
        <v>70.9</v>
      </c>
      <c r="N16" s="6">
        <v>7146</v>
      </c>
      <c r="O16" s="7">
        <v>711.9</v>
      </c>
      <c r="P16" s="6">
        <v>190</v>
      </c>
      <c r="Q16" s="7">
        <v>285.9</v>
      </c>
      <c r="R16" s="6"/>
      <c r="S16" s="7"/>
      <c r="T16" s="6"/>
      <c r="U16" s="7"/>
      <c r="V16" s="6"/>
      <c r="W16" s="7"/>
      <c r="X16" s="6">
        <v>4</v>
      </c>
      <c r="Y16" s="7">
        <v>1.5</v>
      </c>
      <c r="Z16" s="6"/>
      <c r="AA16" s="7"/>
      <c r="AB16" s="6"/>
      <c r="AC16" s="7"/>
      <c r="AD16" s="6"/>
      <c r="AE16" s="7"/>
      <c r="AF16" s="6"/>
      <c r="AG16" s="7"/>
      <c r="AH16" s="6">
        <v>61</v>
      </c>
      <c r="AI16" s="7">
        <v>5.5</v>
      </c>
      <c r="AJ16" s="6">
        <v>2</v>
      </c>
      <c r="AK16" s="7">
        <v>0.8</v>
      </c>
      <c r="AL16" s="6">
        <v>204</v>
      </c>
      <c r="AM16" s="7">
        <v>97.5</v>
      </c>
      <c r="AN16" s="6">
        <v>215</v>
      </c>
      <c r="AO16" s="7">
        <v>79.2</v>
      </c>
      <c r="AP16" s="6"/>
      <c r="AQ16" s="7"/>
      <c r="AR16" s="6"/>
      <c r="AS16" s="7"/>
      <c r="AT16" s="6"/>
      <c r="AU16" s="7"/>
      <c r="AV16" s="6"/>
      <c r="AW16" s="7"/>
      <c r="AX16" s="6">
        <v>9</v>
      </c>
      <c r="AY16" s="37">
        <v>1.5</v>
      </c>
      <c r="AZ16" s="35">
        <f t="shared" si="3"/>
        <v>11896</v>
      </c>
      <c r="BA16" s="28">
        <f t="shared" si="4"/>
        <v>2937.5000000000005</v>
      </c>
    </row>
    <row r="17" spans="1:53" ht="14.25">
      <c r="A17" s="21" t="s">
        <v>34</v>
      </c>
      <c r="B17" s="9">
        <v>22</v>
      </c>
      <c r="C17" s="7">
        <v>20.3</v>
      </c>
      <c r="D17" s="6">
        <v>67</v>
      </c>
      <c r="E17" s="7">
        <v>103.6</v>
      </c>
      <c r="F17" s="6">
        <v>93</v>
      </c>
      <c r="G17" s="7">
        <v>151.4</v>
      </c>
      <c r="H17" s="6">
        <v>97</v>
      </c>
      <c r="I17" s="7">
        <v>15.9</v>
      </c>
      <c r="J17" s="6">
        <v>1335</v>
      </c>
      <c r="K17" s="7">
        <v>503.3</v>
      </c>
      <c r="L17" s="6">
        <v>36</v>
      </c>
      <c r="M17" s="7">
        <v>26.8</v>
      </c>
      <c r="N17" s="6">
        <v>776</v>
      </c>
      <c r="O17" s="7">
        <v>55.7</v>
      </c>
      <c r="P17" s="6">
        <v>72</v>
      </c>
      <c r="Q17" s="7">
        <v>132.1</v>
      </c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>
        <v>83</v>
      </c>
      <c r="AI17" s="7">
        <v>11.4</v>
      </c>
      <c r="AJ17" s="6"/>
      <c r="AK17" s="7"/>
      <c r="AL17" s="6">
        <v>323</v>
      </c>
      <c r="AM17" s="7">
        <v>192.1</v>
      </c>
      <c r="AN17" s="6">
        <v>49</v>
      </c>
      <c r="AO17" s="7">
        <v>20.6</v>
      </c>
      <c r="AP17" s="6"/>
      <c r="AQ17" s="7"/>
      <c r="AR17" s="6"/>
      <c r="AS17" s="7"/>
      <c r="AT17" s="6"/>
      <c r="AU17" s="7"/>
      <c r="AV17" s="6"/>
      <c r="AW17" s="7"/>
      <c r="AX17" s="6"/>
      <c r="AY17" s="37"/>
      <c r="AZ17" s="35">
        <f t="shared" si="3"/>
        <v>2953</v>
      </c>
      <c r="BA17" s="28">
        <f t="shared" si="4"/>
        <v>1233.1999999999998</v>
      </c>
    </row>
    <row r="18" spans="1:53" ht="14.25">
      <c r="A18" s="21" t="s">
        <v>35</v>
      </c>
      <c r="B18" s="9">
        <v>20</v>
      </c>
      <c r="C18" s="7">
        <v>12.8</v>
      </c>
      <c r="D18" s="6">
        <v>7</v>
      </c>
      <c r="E18" s="7">
        <v>11.1</v>
      </c>
      <c r="F18" s="6"/>
      <c r="G18" s="7"/>
      <c r="H18" s="6">
        <v>96</v>
      </c>
      <c r="I18" s="7">
        <v>23.5</v>
      </c>
      <c r="J18" s="6">
        <v>13</v>
      </c>
      <c r="K18" s="7">
        <v>12.6</v>
      </c>
      <c r="L18" s="6">
        <v>57</v>
      </c>
      <c r="M18" s="7">
        <v>32.1</v>
      </c>
      <c r="N18" s="6">
        <v>648</v>
      </c>
      <c r="O18" s="7">
        <v>65.7</v>
      </c>
      <c r="P18" s="6">
        <v>40</v>
      </c>
      <c r="Q18" s="7">
        <v>62</v>
      </c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>
        <v>455</v>
      </c>
      <c r="AI18" s="7">
        <v>48.8</v>
      </c>
      <c r="AJ18" s="6">
        <v>8</v>
      </c>
      <c r="AK18" s="7">
        <v>4.2</v>
      </c>
      <c r="AL18" s="6">
        <v>271</v>
      </c>
      <c r="AM18" s="7">
        <v>104.7</v>
      </c>
      <c r="AN18" s="6">
        <v>38</v>
      </c>
      <c r="AO18" s="7">
        <v>22.2</v>
      </c>
      <c r="AP18" s="6"/>
      <c r="AQ18" s="7"/>
      <c r="AR18" s="6"/>
      <c r="AS18" s="7"/>
      <c r="AT18" s="6"/>
      <c r="AU18" s="7"/>
      <c r="AV18" s="6"/>
      <c r="AW18" s="7"/>
      <c r="AX18" s="6"/>
      <c r="AY18" s="37"/>
      <c r="AZ18" s="35">
        <f t="shared" si="3"/>
        <v>1653</v>
      </c>
      <c r="BA18" s="28">
        <f t="shared" si="4"/>
        <v>399.7</v>
      </c>
    </row>
    <row r="19" spans="1:53" ht="14.25">
      <c r="A19" s="21" t="s">
        <v>86</v>
      </c>
      <c r="B19" s="9"/>
      <c r="C19" s="7"/>
      <c r="D19" s="6">
        <v>10</v>
      </c>
      <c r="E19" s="7">
        <v>16.4</v>
      </c>
      <c r="F19" s="6"/>
      <c r="G19" s="7"/>
      <c r="H19" s="6">
        <v>29</v>
      </c>
      <c r="I19" s="7">
        <v>8.4</v>
      </c>
      <c r="J19" s="6">
        <v>34</v>
      </c>
      <c r="K19" s="7">
        <v>31.5</v>
      </c>
      <c r="L19" s="6">
        <v>40</v>
      </c>
      <c r="M19" s="7">
        <v>33.6</v>
      </c>
      <c r="N19" s="6">
        <v>134</v>
      </c>
      <c r="O19" s="7">
        <v>21.2</v>
      </c>
      <c r="P19" s="6">
        <v>48</v>
      </c>
      <c r="Q19" s="7">
        <v>72.3</v>
      </c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>
        <v>40</v>
      </c>
      <c r="AI19" s="7">
        <v>5.5</v>
      </c>
      <c r="AJ19" s="6"/>
      <c r="AK19" s="7"/>
      <c r="AL19" s="6">
        <v>84</v>
      </c>
      <c r="AM19" s="7">
        <v>26.3</v>
      </c>
      <c r="AN19" s="6">
        <v>16</v>
      </c>
      <c r="AO19" s="7">
        <v>5.9</v>
      </c>
      <c r="AP19" s="6"/>
      <c r="AQ19" s="7"/>
      <c r="AR19" s="6"/>
      <c r="AS19" s="7"/>
      <c r="AT19" s="6"/>
      <c r="AU19" s="7"/>
      <c r="AV19" s="6"/>
      <c r="AW19" s="7"/>
      <c r="AX19" s="6"/>
      <c r="AY19" s="37"/>
      <c r="AZ19" s="35">
        <f t="shared" si="3"/>
        <v>435</v>
      </c>
      <c r="BA19" s="28">
        <f t="shared" si="4"/>
        <v>221.10000000000002</v>
      </c>
    </row>
    <row r="20" spans="1:53" ht="14.25">
      <c r="A20" s="21" t="s">
        <v>87</v>
      </c>
      <c r="B20" s="9">
        <v>1</v>
      </c>
      <c r="C20" s="7">
        <v>1.1</v>
      </c>
      <c r="D20" s="6">
        <v>51</v>
      </c>
      <c r="E20" s="7">
        <v>84.8</v>
      </c>
      <c r="F20" s="6">
        <v>1</v>
      </c>
      <c r="G20" s="7">
        <v>5.5</v>
      </c>
      <c r="H20" s="6">
        <v>32</v>
      </c>
      <c r="I20" s="7">
        <v>6.5</v>
      </c>
      <c r="J20" s="6">
        <v>22</v>
      </c>
      <c r="K20" s="7">
        <v>14.1</v>
      </c>
      <c r="L20" s="6">
        <v>11</v>
      </c>
      <c r="M20" s="7">
        <v>9.2</v>
      </c>
      <c r="N20" s="6">
        <v>465</v>
      </c>
      <c r="O20" s="7">
        <v>49</v>
      </c>
      <c r="P20" s="6">
        <v>53</v>
      </c>
      <c r="Q20" s="7">
        <v>82.5</v>
      </c>
      <c r="R20" s="6"/>
      <c r="S20" s="7"/>
      <c r="T20" s="6"/>
      <c r="U20" s="7"/>
      <c r="V20" s="6"/>
      <c r="W20" s="7"/>
      <c r="X20" s="6"/>
      <c r="Y20" s="7"/>
      <c r="Z20" s="6">
        <v>1</v>
      </c>
      <c r="AA20" s="7">
        <v>2.3</v>
      </c>
      <c r="AB20" s="6"/>
      <c r="AC20" s="7"/>
      <c r="AD20" s="6"/>
      <c r="AE20" s="7"/>
      <c r="AF20" s="6">
        <v>1</v>
      </c>
      <c r="AG20" s="7">
        <v>4</v>
      </c>
      <c r="AH20" s="6">
        <v>741</v>
      </c>
      <c r="AI20" s="7">
        <v>73.9</v>
      </c>
      <c r="AJ20" s="6">
        <v>5</v>
      </c>
      <c r="AK20" s="7">
        <v>1.5</v>
      </c>
      <c r="AL20" s="6">
        <v>207</v>
      </c>
      <c r="AM20" s="7">
        <v>87.5</v>
      </c>
      <c r="AN20" s="6">
        <v>63</v>
      </c>
      <c r="AO20" s="7">
        <v>19.1</v>
      </c>
      <c r="AP20" s="6"/>
      <c r="AQ20" s="7"/>
      <c r="AR20" s="6"/>
      <c r="AS20" s="7"/>
      <c r="AT20" s="6"/>
      <c r="AU20" s="7"/>
      <c r="AV20" s="6"/>
      <c r="AW20" s="7"/>
      <c r="AX20" s="6"/>
      <c r="AY20" s="37"/>
      <c r="AZ20" s="35">
        <f t="shared" si="3"/>
        <v>1654</v>
      </c>
      <c r="BA20" s="28">
        <f t="shared" si="4"/>
        <v>441</v>
      </c>
    </row>
    <row r="21" spans="1:53" ht="14.25">
      <c r="A21" s="21" t="s">
        <v>85</v>
      </c>
      <c r="B21" s="9">
        <v>8</v>
      </c>
      <c r="C21" s="7">
        <v>7</v>
      </c>
      <c r="D21" s="6">
        <v>32</v>
      </c>
      <c r="E21" s="7">
        <v>47.9</v>
      </c>
      <c r="F21" s="6"/>
      <c r="G21" s="7"/>
      <c r="H21" s="6">
        <v>83</v>
      </c>
      <c r="I21" s="7">
        <v>17.7</v>
      </c>
      <c r="J21" s="6">
        <v>42</v>
      </c>
      <c r="K21" s="7">
        <v>15.7</v>
      </c>
      <c r="L21" s="6">
        <v>23</v>
      </c>
      <c r="M21" s="7">
        <v>9.3</v>
      </c>
      <c r="N21" s="6">
        <v>993</v>
      </c>
      <c r="O21" s="7">
        <v>82</v>
      </c>
      <c r="P21" s="6">
        <v>24</v>
      </c>
      <c r="Q21" s="7">
        <v>36.2</v>
      </c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>
        <v>648</v>
      </c>
      <c r="AI21" s="7">
        <v>65.4</v>
      </c>
      <c r="AJ21" s="6"/>
      <c r="AK21" s="7"/>
      <c r="AL21" s="6">
        <v>24</v>
      </c>
      <c r="AM21" s="7">
        <v>19.4</v>
      </c>
      <c r="AN21" s="6">
        <v>2</v>
      </c>
      <c r="AO21" s="7">
        <v>0.5</v>
      </c>
      <c r="AP21" s="6"/>
      <c r="AQ21" s="7"/>
      <c r="AR21" s="6"/>
      <c r="AS21" s="7"/>
      <c r="AT21" s="6"/>
      <c r="AU21" s="7"/>
      <c r="AV21" s="6"/>
      <c r="AW21" s="7"/>
      <c r="AX21" s="6"/>
      <c r="AY21" s="37"/>
      <c r="AZ21" s="35">
        <f t="shared" si="3"/>
        <v>1879</v>
      </c>
      <c r="BA21" s="28">
        <f t="shared" si="4"/>
        <v>301.1</v>
      </c>
    </row>
    <row r="22" spans="1:53" ht="14.25">
      <c r="A22" s="21" t="s">
        <v>36</v>
      </c>
      <c r="B22" s="9">
        <v>7</v>
      </c>
      <c r="C22" s="7">
        <v>9</v>
      </c>
      <c r="D22" s="6">
        <v>44</v>
      </c>
      <c r="E22" s="7">
        <v>79</v>
      </c>
      <c r="F22" s="6"/>
      <c r="G22" s="7"/>
      <c r="H22" s="6">
        <v>159</v>
      </c>
      <c r="I22" s="7">
        <v>32.7</v>
      </c>
      <c r="J22" s="6">
        <v>63</v>
      </c>
      <c r="K22" s="7">
        <v>35.8</v>
      </c>
      <c r="L22" s="6">
        <v>33</v>
      </c>
      <c r="M22" s="7">
        <v>24.3</v>
      </c>
      <c r="N22" s="6">
        <v>3551</v>
      </c>
      <c r="O22" s="7">
        <v>344.2</v>
      </c>
      <c r="P22" s="6">
        <v>147</v>
      </c>
      <c r="Q22" s="7">
        <v>350.5</v>
      </c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>
        <v>3873</v>
      </c>
      <c r="AI22" s="7">
        <v>522.3</v>
      </c>
      <c r="AJ22" s="6"/>
      <c r="AK22" s="7"/>
      <c r="AL22" s="6">
        <v>3</v>
      </c>
      <c r="AM22" s="7">
        <v>3.3</v>
      </c>
      <c r="AN22" s="6">
        <v>5</v>
      </c>
      <c r="AO22" s="7">
        <v>1.9</v>
      </c>
      <c r="AP22" s="6"/>
      <c r="AQ22" s="7"/>
      <c r="AR22" s="6"/>
      <c r="AS22" s="7"/>
      <c r="AT22" s="6"/>
      <c r="AU22" s="7"/>
      <c r="AV22" s="6"/>
      <c r="AW22" s="7"/>
      <c r="AX22" s="6"/>
      <c r="AY22" s="37"/>
      <c r="AZ22" s="35">
        <f t="shared" si="3"/>
        <v>7885</v>
      </c>
      <c r="BA22" s="28">
        <f t="shared" si="4"/>
        <v>1403</v>
      </c>
    </row>
    <row r="23" spans="1:53" ht="14.25">
      <c r="A23" s="21" t="s">
        <v>37</v>
      </c>
      <c r="B23" s="9">
        <v>2</v>
      </c>
      <c r="C23" s="7">
        <v>1.3</v>
      </c>
      <c r="D23" s="6">
        <v>48</v>
      </c>
      <c r="E23" s="7">
        <v>70.8</v>
      </c>
      <c r="F23" s="6">
        <v>1</v>
      </c>
      <c r="G23" s="7">
        <v>1.8</v>
      </c>
      <c r="H23" s="6">
        <v>69</v>
      </c>
      <c r="I23" s="7">
        <v>8.6</v>
      </c>
      <c r="J23" s="6">
        <v>53</v>
      </c>
      <c r="K23" s="7">
        <v>34.7</v>
      </c>
      <c r="L23" s="6">
        <v>9</v>
      </c>
      <c r="M23" s="7">
        <v>5.1</v>
      </c>
      <c r="N23" s="6">
        <v>382</v>
      </c>
      <c r="O23" s="7">
        <v>48.7</v>
      </c>
      <c r="P23" s="6">
        <v>26</v>
      </c>
      <c r="Q23" s="7">
        <v>37</v>
      </c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>
        <v>1017</v>
      </c>
      <c r="AI23" s="7">
        <v>112.8</v>
      </c>
      <c r="AJ23" s="6"/>
      <c r="AK23" s="7"/>
      <c r="AL23" s="6">
        <v>66</v>
      </c>
      <c r="AM23" s="7">
        <v>22.2</v>
      </c>
      <c r="AN23" s="6">
        <v>18</v>
      </c>
      <c r="AO23" s="7">
        <v>2</v>
      </c>
      <c r="AP23" s="6"/>
      <c r="AQ23" s="7"/>
      <c r="AR23" s="6"/>
      <c r="AS23" s="7"/>
      <c r="AT23" s="6"/>
      <c r="AU23" s="7"/>
      <c r="AV23" s="6"/>
      <c r="AW23" s="7"/>
      <c r="AX23" s="6"/>
      <c r="AY23" s="37"/>
      <c r="AZ23" s="35">
        <f t="shared" si="3"/>
        <v>1691</v>
      </c>
      <c r="BA23" s="28">
        <f t="shared" si="4"/>
        <v>345</v>
      </c>
    </row>
    <row r="24" spans="1:53" ht="14.25">
      <c r="A24" s="21" t="s">
        <v>38</v>
      </c>
      <c r="B24" s="9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>
        <v>3</v>
      </c>
      <c r="S24" s="7">
        <v>3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37"/>
      <c r="AZ24" s="35">
        <f t="shared" si="3"/>
        <v>3</v>
      </c>
      <c r="BA24" s="28">
        <f t="shared" si="4"/>
        <v>3</v>
      </c>
    </row>
    <row r="25" spans="1:53" ht="14.25">
      <c r="A25" s="21" t="s">
        <v>39</v>
      </c>
      <c r="B25" s="9"/>
      <c r="C25" s="7"/>
      <c r="D25" s="6">
        <v>1</v>
      </c>
      <c r="E25" s="7">
        <v>0.4</v>
      </c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>
        <v>20</v>
      </c>
      <c r="S25" s="7">
        <v>16.3</v>
      </c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37"/>
      <c r="AZ25" s="35">
        <f t="shared" si="3"/>
        <v>21</v>
      </c>
      <c r="BA25" s="28">
        <f t="shared" si="4"/>
        <v>16.7</v>
      </c>
    </row>
    <row r="26" spans="1:53" ht="14.25">
      <c r="A26" s="21" t="s">
        <v>40</v>
      </c>
      <c r="B26" s="9"/>
      <c r="C26" s="7"/>
      <c r="D26" s="6">
        <v>2</v>
      </c>
      <c r="E26" s="7">
        <v>1.7</v>
      </c>
      <c r="F26" s="6"/>
      <c r="G26" s="7"/>
      <c r="H26" s="6"/>
      <c r="I26" s="7"/>
      <c r="J26" s="6">
        <v>9</v>
      </c>
      <c r="K26" s="7">
        <v>2.7</v>
      </c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37"/>
      <c r="AZ26" s="35">
        <f t="shared" si="3"/>
        <v>11</v>
      </c>
      <c r="BA26" s="28">
        <f t="shared" si="4"/>
        <v>4.4</v>
      </c>
    </row>
    <row r="27" spans="1:53" ht="14.25">
      <c r="A27" s="21" t="s">
        <v>41</v>
      </c>
      <c r="B27" s="9"/>
      <c r="C27" s="7"/>
      <c r="D27" s="6">
        <v>3</v>
      </c>
      <c r="E27" s="7">
        <v>4.2</v>
      </c>
      <c r="F27" s="6"/>
      <c r="G27" s="7"/>
      <c r="H27" s="6">
        <v>38</v>
      </c>
      <c r="I27" s="7">
        <v>4</v>
      </c>
      <c r="J27" s="6"/>
      <c r="K27" s="7"/>
      <c r="L27" s="6"/>
      <c r="M27" s="7"/>
      <c r="N27" s="6">
        <v>94</v>
      </c>
      <c r="O27" s="7">
        <v>11.9</v>
      </c>
      <c r="P27" s="6">
        <v>21</v>
      </c>
      <c r="Q27" s="7">
        <v>37</v>
      </c>
      <c r="R27" s="6"/>
      <c r="S27" s="7"/>
      <c r="T27" s="6"/>
      <c r="U27" s="7"/>
      <c r="V27" s="6"/>
      <c r="W27" s="7"/>
      <c r="X27" s="6">
        <v>24</v>
      </c>
      <c r="Y27" s="7">
        <v>18.8</v>
      </c>
      <c r="Z27" s="6">
        <v>1</v>
      </c>
      <c r="AA27" s="7">
        <v>2.5</v>
      </c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>
        <v>42</v>
      </c>
      <c r="AM27" s="7">
        <v>7</v>
      </c>
      <c r="AN27" s="6">
        <v>1</v>
      </c>
      <c r="AO27" s="7">
        <v>0.6</v>
      </c>
      <c r="AP27" s="6"/>
      <c r="AQ27" s="7"/>
      <c r="AR27" s="6"/>
      <c r="AS27" s="7"/>
      <c r="AT27" s="6"/>
      <c r="AU27" s="7"/>
      <c r="AV27" s="6"/>
      <c r="AW27" s="7"/>
      <c r="AX27" s="6"/>
      <c r="AY27" s="37"/>
      <c r="AZ27" s="35">
        <f t="shared" si="3"/>
        <v>224</v>
      </c>
      <c r="BA27" s="28">
        <f t="shared" si="4"/>
        <v>86</v>
      </c>
    </row>
    <row r="28" spans="1:53" ht="14.25">
      <c r="A28" s="21" t="s">
        <v>42</v>
      </c>
      <c r="B28" s="9"/>
      <c r="C28" s="7"/>
      <c r="D28" s="6">
        <v>1</v>
      </c>
      <c r="E28" s="7">
        <v>1.6</v>
      </c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37"/>
      <c r="AZ28" s="35">
        <f t="shared" si="3"/>
        <v>1</v>
      </c>
      <c r="BA28" s="28">
        <f t="shared" si="4"/>
        <v>1.6</v>
      </c>
    </row>
    <row r="29" spans="1:53" ht="14.25">
      <c r="A29" s="21" t="s">
        <v>43</v>
      </c>
      <c r="B29" s="9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>
        <v>1</v>
      </c>
      <c r="Q29" s="7">
        <v>1</v>
      </c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>
        <v>7</v>
      </c>
      <c r="AI29" s="7">
        <v>0.4</v>
      </c>
      <c r="AJ29" s="6"/>
      <c r="AK29" s="7"/>
      <c r="AL29" s="6">
        <v>4</v>
      </c>
      <c r="AM29" s="7">
        <v>0.6</v>
      </c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37"/>
      <c r="AZ29" s="35">
        <f t="shared" si="3"/>
        <v>12</v>
      </c>
      <c r="BA29" s="28">
        <f t="shared" si="4"/>
        <v>2</v>
      </c>
    </row>
    <row r="30" spans="1:53" ht="14.25">
      <c r="A30" s="21" t="s">
        <v>44</v>
      </c>
      <c r="B30" s="9"/>
      <c r="C30" s="7"/>
      <c r="D30" s="6"/>
      <c r="E30" s="7"/>
      <c r="F30" s="6"/>
      <c r="G30" s="7"/>
      <c r="H30" s="6"/>
      <c r="I30" s="7"/>
      <c r="J30" s="6"/>
      <c r="K30" s="7"/>
      <c r="L30" s="6">
        <v>2</v>
      </c>
      <c r="M30" s="7">
        <v>1.2</v>
      </c>
      <c r="N30" s="6"/>
      <c r="O30" s="7"/>
      <c r="P30" s="6">
        <v>14</v>
      </c>
      <c r="Q30" s="7">
        <v>21.3</v>
      </c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>
        <v>4</v>
      </c>
      <c r="AM30" s="7">
        <v>2.3</v>
      </c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37"/>
      <c r="AZ30" s="35">
        <f t="shared" si="3"/>
        <v>20</v>
      </c>
      <c r="BA30" s="28">
        <f t="shared" si="4"/>
        <v>24.8</v>
      </c>
    </row>
    <row r="31" spans="1:53" ht="14.25">
      <c r="A31" s="21" t="s">
        <v>45</v>
      </c>
      <c r="B31" s="9">
        <v>1</v>
      </c>
      <c r="C31" s="7">
        <v>0.9</v>
      </c>
      <c r="D31" s="6">
        <v>141</v>
      </c>
      <c r="E31" s="7">
        <v>193.7</v>
      </c>
      <c r="F31" s="6">
        <v>14</v>
      </c>
      <c r="G31" s="7">
        <v>16.8</v>
      </c>
      <c r="H31" s="6">
        <v>567</v>
      </c>
      <c r="I31" s="7">
        <v>105.5</v>
      </c>
      <c r="J31" s="6">
        <v>191</v>
      </c>
      <c r="K31" s="7">
        <v>119.4</v>
      </c>
      <c r="L31" s="6">
        <v>46</v>
      </c>
      <c r="M31" s="7">
        <v>32.1</v>
      </c>
      <c r="N31" s="6">
        <v>3084</v>
      </c>
      <c r="O31" s="7">
        <v>316.2</v>
      </c>
      <c r="P31" s="6">
        <v>61</v>
      </c>
      <c r="Q31" s="7">
        <v>89.4</v>
      </c>
      <c r="R31" s="6"/>
      <c r="S31" s="7"/>
      <c r="T31" s="6"/>
      <c r="U31" s="7"/>
      <c r="V31" s="6">
        <v>6</v>
      </c>
      <c r="W31" s="7">
        <v>4.4</v>
      </c>
      <c r="X31" s="6">
        <v>127</v>
      </c>
      <c r="Y31" s="7">
        <v>104.6</v>
      </c>
      <c r="Z31" s="6"/>
      <c r="AA31" s="7"/>
      <c r="AB31" s="6"/>
      <c r="AC31" s="7"/>
      <c r="AD31" s="6">
        <v>9</v>
      </c>
      <c r="AE31" s="7">
        <v>2.6</v>
      </c>
      <c r="AF31" s="6">
        <v>3</v>
      </c>
      <c r="AG31" s="7">
        <v>15</v>
      </c>
      <c r="AH31" s="6">
        <v>295</v>
      </c>
      <c r="AI31" s="7">
        <v>41.2</v>
      </c>
      <c r="AJ31" s="6"/>
      <c r="AK31" s="7"/>
      <c r="AL31" s="6">
        <v>243</v>
      </c>
      <c r="AM31" s="7">
        <v>38.3</v>
      </c>
      <c r="AN31" s="6">
        <v>17</v>
      </c>
      <c r="AO31" s="7">
        <v>9.4</v>
      </c>
      <c r="AP31" s="6"/>
      <c r="AQ31" s="7"/>
      <c r="AR31" s="6"/>
      <c r="AS31" s="7"/>
      <c r="AT31" s="6"/>
      <c r="AU31" s="7"/>
      <c r="AV31" s="6"/>
      <c r="AW31" s="7"/>
      <c r="AX31" s="6">
        <v>217</v>
      </c>
      <c r="AY31" s="37">
        <v>29.2</v>
      </c>
      <c r="AZ31" s="35">
        <f t="shared" si="3"/>
        <v>5022</v>
      </c>
      <c r="BA31" s="28">
        <f t="shared" si="4"/>
        <v>1118.7</v>
      </c>
    </row>
    <row r="32" spans="1:53" ht="14.25">
      <c r="A32" s="21" t="s">
        <v>46</v>
      </c>
      <c r="B32" s="9"/>
      <c r="C32" s="7"/>
      <c r="D32" s="6"/>
      <c r="E32" s="7"/>
      <c r="F32" s="6"/>
      <c r="G32" s="7"/>
      <c r="H32" s="6">
        <v>3</v>
      </c>
      <c r="I32" s="7">
        <v>0.7</v>
      </c>
      <c r="J32" s="6"/>
      <c r="K32" s="7"/>
      <c r="L32" s="6"/>
      <c r="M32" s="7"/>
      <c r="N32" s="6">
        <v>22</v>
      </c>
      <c r="O32" s="7">
        <v>2.8</v>
      </c>
      <c r="P32" s="6">
        <v>23</v>
      </c>
      <c r="Q32" s="7">
        <v>18.8</v>
      </c>
      <c r="R32" s="6"/>
      <c r="S32" s="7"/>
      <c r="T32" s="6"/>
      <c r="U32" s="7"/>
      <c r="V32" s="6"/>
      <c r="W32" s="7"/>
      <c r="X32" s="6">
        <v>17</v>
      </c>
      <c r="Y32" s="7">
        <v>5.4</v>
      </c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>
        <v>2</v>
      </c>
      <c r="AM32" s="7">
        <v>0.4</v>
      </c>
      <c r="AN32" s="6">
        <v>2</v>
      </c>
      <c r="AO32" s="7">
        <v>0.8</v>
      </c>
      <c r="AP32" s="6"/>
      <c r="AQ32" s="7"/>
      <c r="AR32" s="6"/>
      <c r="AS32" s="7"/>
      <c r="AT32" s="6"/>
      <c r="AU32" s="7"/>
      <c r="AV32" s="6"/>
      <c r="AW32" s="7"/>
      <c r="AX32" s="6"/>
      <c r="AY32" s="37"/>
      <c r="AZ32" s="35">
        <f t="shared" si="3"/>
        <v>69</v>
      </c>
      <c r="BA32" s="28">
        <f t="shared" si="4"/>
        <v>28.900000000000002</v>
      </c>
    </row>
    <row r="33" spans="1:53" ht="14.25">
      <c r="A33" s="21" t="s">
        <v>47</v>
      </c>
      <c r="B33" s="9">
        <v>2</v>
      </c>
      <c r="C33" s="7">
        <v>1.5</v>
      </c>
      <c r="D33" s="6">
        <v>523</v>
      </c>
      <c r="E33" s="7">
        <v>291.8</v>
      </c>
      <c r="F33" s="6">
        <v>22</v>
      </c>
      <c r="G33" s="7">
        <v>27.7</v>
      </c>
      <c r="H33" s="6">
        <v>611</v>
      </c>
      <c r="I33" s="7">
        <v>97.2</v>
      </c>
      <c r="J33" s="6">
        <v>230</v>
      </c>
      <c r="K33" s="7">
        <v>216.3</v>
      </c>
      <c r="L33" s="6">
        <v>13</v>
      </c>
      <c r="M33" s="7">
        <v>9</v>
      </c>
      <c r="N33" s="6">
        <v>2758</v>
      </c>
      <c r="O33" s="7">
        <v>476.8</v>
      </c>
      <c r="P33" s="6">
        <v>14</v>
      </c>
      <c r="Q33" s="7">
        <v>17.7</v>
      </c>
      <c r="R33" s="6">
        <v>1</v>
      </c>
      <c r="S33" s="7">
        <v>0.6</v>
      </c>
      <c r="T33" s="6"/>
      <c r="U33" s="7"/>
      <c r="V33" s="6">
        <v>165</v>
      </c>
      <c r="W33" s="7">
        <v>154.6</v>
      </c>
      <c r="X33" s="6">
        <v>306</v>
      </c>
      <c r="Y33" s="7">
        <v>271.8</v>
      </c>
      <c r="Z33" s="6"/>
      <c r="AA33" s="7"/>
      <c r="AB33" s="6">
        <v>4</v>
      </c>
      <c r="AC33" s="7">
        <v>7.8</v>
      </c>
      <c r="AD33" s="6">
        <v>65</v>
      </c>
      <c r="AE33" s="7">
        <v>30</v>
      </c>
      <c r="AF33" s="6">
        <v>9</v>
      </c>
      <c r="AG33" s="7">
        <v>26.5</v>
      </c>
      <c r="AH33" s="6">
        <v>159</v>
      </c>
      <c r="AI33" s="7">
        <v>25</v>
      </c>
      <c r="AJ33" s="6"/>
      <c r="AK33" s="7"/>
      <c r="AL33" s="6">
        <v>21</v>
      </c>
      <c r="AM33" s="7">
        <v>7.6</v>
      </c>
      <c r="AN33" s="6">
        <v>14</v>
      </c>
      <c r="AO33" s="7">
        <v>3.8</v>
      </c>
      <c r="AP33" s="6"/>
      <c r="AQ33" s="7"/>
      <c r="AR33" s="6">
        <v>5</v>
      </c>
      <c r="AS33" s="7">
        <v>4.8</v>
      </c>
      <c r="AT33" s="6">
        <v>3</v>
      </c>
      <c r="AU33" s="7">
        <v>5</v>
      </c>
      <c r="AV33" s="6"/>
      <c r="AW33" s="7"/>
      <c r="AX33" s="6">
        <v>62</v>
      </c>
      <c r="AY33" s="37">
        <v>7.6</v>
      </c>
      <c r="AZ33" s="35">
        <f t="shared" si="3"/>
        <v>4987</v>
      </c>
      <c r="BA33" s="28">
        <f t="shared" si="4"/>
        <v>1683.0999999999995</v>
      </c>
    </row>
    <row r="34" spans="1:53" ht="14.25">
      <c r="A34" s="21" t="s">
        <v>48</v>
      </c>
      <c r="B34" s="9">
        <v>3</v>
      </c>
      <c r="C34" s="7">
        <v>3.3</v>
      </c>
      <c r="D34" s="6">
        <v>439</v>
      </c>
      <c r="E34" s="7">
        <v>658.6</v>
      </c>
      <c r="F34" s="6">
        <v>63</v>
      </c>
      <c r="G34" s="7">
        <v>121.9</v>
      </c>
      <c r="H34" s="6">
        <v>1384</v>
      </c>
      <c r="I34" s="7">
        <v>226.6</v>
      </c>
      <c r="J34" s="6">
        <v>1295</v>
      </c>
      <c r="K34" s="7">
        <v>1057.1</v>
      </c>
      <c r="L34" s="6">
        <v>52</v>
      </c>
      <c r="M34" s="7">
        <v>35.6</v>
      </c>
      <c r="N34" s="6">
        <v>5575</v>
      </c>
      <c r="O34" s="7">
        <v>964.4</v>
      </c>
      <c r="P34" s="6">
        <v>77</v>
      </c>
      <c r="Q34" s="7">
        <v>96.7</v>
      </c>
      <c r="R34" s="6"/>
      <c r="S34" s="7"/>
      <c r="T34" s="6">
        <v>3</v>
      </c>
      <c r="U34" s="7">
        <v>4.1</v>
      </c>
      <c r="V34" s="6">
        <v>253</v>
      </c>
      <c r="W34" s="7">
        <v>199.4</v>
      </c>
      <c r="X34" s="6">
        <v>1311</v>
      </c>
      <c r="Y34" s="7">
        <v>1031.1</v>
      </c>
      <c r="Z34" s="6"/>
      <c r="AA34" s="7"/>
      <c r="AB34" s="6">
        <v>12</v>
      </c>
      <c r="AC34" s="7">
        <v>20.6</v>
      </c>
      <c r="AD34" s="6">
        <v>17</v>
      </c>
      <c r="AE34" s="7">
        <v>9.1</v>
      </c>
      <c r="AF34" s="6">
        <v>88</v>
      </c>
      <c r="AG34" s="7">
        <v>134.3</v>
      </c>
      <c r="AH34" s="6">
        <v>2831</v>
      </c>
      <c r="AI34" s="7">
        <v>476.2</v>
      </c>
      <c r="AJ34" s="6"/>
      <c r="AK34" s="7"/>
      <c r="AL34" s="6">
        <v>320</v>
      </c>
      <c r="AM34" s="7">
        <v>74.4</v>
      </c>
      <c r="AN34" s="6">
        <v>72</v>
      </c>
      <c r="AO34" s="7">
        <v>74.3</v>
      </c>
      <c r="AP34" s="6">
        <v>212</v>
      </c>
      <c r="AQ34" s="7">
        <v>31.3</v>
      </c>
      <c r="AR34" s="6"/>
      <c r="AS34" s="7"/>
      <c r="AT34" s="6">
        <v>21</v>
      </c>
      <c r="AU34" s="7">
        <v>41.7</v>
      </c>
      <c r="AV34" s="6"/>
      <c r="AW34" s="7"/>
      <c r="AX34" s="6">
        <v>239</v>
      </c>
      <c r="AY34" s="37">
        <v>33.2</v>
      </c>
      <c r="AZ34" s="35">
        <f t="shared" si="3"/>
        <v>14267</v>
      </c>
      <c r="BA34" s="28">
        <f t="shared" si="4"/>
        <v>5293.900000000001</v>
      </c>
    </row>
    <row r="35" spans="1:53" ht="14.25">
      <c r="A35" s="21" t="s">
        <v>49</v>
      </c>
      <c r="B35" s="9">
        <v>3</v>
      </c>
      <c r="C35" s="7">
        <v>2</v>
      </c>
      <c r="D35" s="6">
        <v>613</v>
      </c>
      <c r="E35" s="7">
        <v>937.4</v>
      </c>
      <c r="F35" s="6">
        <v>158</v>
      </c>
      <c r="G35" s="7">
        <v>294.3</v>
      </c>
      <c r="H35" s="6">
        <v>2734</v>
      </c>
      <c r="I35" s="7">
        <v>483</v>
      </c>
      <c r="J35" s="6">
        <v>2229</v>
      </c>
      <c r="K35" s="7">
        <v>2258.8</v>
      </c>
      <c r="L35" s="6">
        <v>216</v>
      </c>
      <c r="M35" s="7">
        <v>161.1</v>
      </c>
      <c r="N35" s="6">
        <v>8598</v>
      </c>
      <c r="O35" s="7">
        <v>1206.8</v>
      </c>
      <c r="P35" s="6">
        <v>228</v>
      </c>
      <c r="Q35" s="7">
        <v>389.4</v>
      </c>
      <c r="R35" s="6"/>
      <c r="S35" s="7"/>
      <c r="T35" s="6"/>
      <c r="U35" s="7"/>
      <c r="V35" s="6">
        <v>690</v>
      </c>
      <c r="W35" s="7">
        <v>503.8</v>
      </c>
      <c r="X35" s="6">
        <v>399</v>
      </c>
      <c r="Y35" s="7">
        <v>342.1</v>
      </c>
      <c r="Z35" s="6">
        <v>1</v>
      </c>
      <c r="AA35" s="7">
        <v>11</v>
      </c>
      <c r="AB35" s="6">
        <v>153</v>
      </c>
      <c r="AC35" s="7">
        <v>242.4</v>
      </c>
      <c r="AD35" s="6">
        <v>22</v>
      </c>
      <c r="AE35" s="7">
        <v>11.7</v>
      </c>
      <c r="AF35" s="6">
        <v>78</v>
      </c>
      <c r="AG35" s="7">
        <v>375.2</v>
      </c>
      <c r="AH35" s="6">
        <v>3229</v>
      </c>
      <c r="AI35" s="7">
        <v>406.7</v>
      </c>
      <c r="AJ35" s="6"/>
      <c r="AK35" s="7"/>
      <c r="AL35" s="6">
        <v>916</v>
      </c>
      <c r="AM35" s="7">
        <v>260.3</v>
      </c>
      <c r="AN35" s="6">
        <v>133</v>
      </c>
      <c r="AO35" s="7">
        <v>41.3</v>
      </c>
      <c r="AP35" s="6">
        <v>260</v>
      </c>
      <c r="AQ35" s="7">
        <v>99.5</v>
      </c>
      <c r="AR35" s="6">
        <v>10</v>
      </c>
      <c r="AS35" s="7">
        <v>8.8</v>
      </c>
      <c r="AT35" s="6">
        <v>165</v>
      </c>
      <c r="AU35" s="7">
        <v>277.3</v>
      </c>
      <c r="AV35" s="6">
        <v>1</v>
      </c>
      <c r="AW35" s="7">
        <v>6.8</v>
      </c>
      <c r="AX35" s="6">
        <v>293</v>
      </c>
      <c r="AY35" s="37">
        <v>74.1</v>
      </c>
      <c r="AZ35" s="35">
        <f t="shared" si="3"/>
        <v>21129</v>
      </c>
      <c r="BA35" s="28">
        <f t="shared" si="4"/>
        <v>8393.8</v>
      </c>
    </row>
    <row r="36" spans="1:53" ht="14.25">
      <c r="A36" s="21" t="s">
        <v>50</v>
      </c>
      <c r="B36" s="9"/>
      <c r="C36" s="7"/>
      <c r="D36" s="6"/>
      <c r="E36" s="7"/>
      <c r="F36" s="6"/>
      <c r="G36" s="7"/>
      <c r="H36" s="6">
        <v>63</v>
      </c>
      <c r="I36" s="7">
        <v>6</v>
      </c>
      <c r="J36" s="6"/>
      <c r="K36" s="7"/>
      <c r="L36" s="6"/>
      <c r="M36" s="7"/>
      <c r="N36" s="6"/>
      <c r="O36" s="7"/>
      <c r="P36" s="6">
        <v>1</v>
      </c>
      <c r="Q36" s="7">
        <v>1.5</v>
      </c>
      <c r="R36" s="6"/>
      <c r="S36" s="7"/>
      <c r="T36" s="6"/>
      <c r="U36" s="7"/>
      <c r="V36" s="6"/>
      <c r="W36" s="7"/>
      <c r="X36" s="6">
        <v>3</v>
      </c>
      <c r="Y36" s="7">
        <v>1</v>
      </c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>
        <v>4</v>
      </c>
      <c r="AM36" s="7">
        <v>2</v>
      </c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37"/>
      <c r="AZ36" s="35">
        <f t="shared" si="3"/>
        <v>71</v>
      </c>
      <c r="BA36" s="28">
        <f t="shared" si="4"/>
        <v>10.5</v>
      </c>
    </row>
    <row r="37" spans="1:53" ht="14.25">
      <c r="A37" s="21" t="s">
        <v>51</v>
      </c>
      <c r="B37" s="9"/>
      <c r="C37" s="7"/>
      <c r="D37" s="6">
        <v>9</v>
      </c>
      <c r="E37" s="7">
        <v>9.4</v>
      </c>
      <c r="F37" s="6">
        <v>1</v>
      </c>
      <c r="G37" s="7">
        <v>1.6</v>
      </c>
      <c r="H37" s="6">
        <v>108</v>
      </c>
      <c r="I37" s="7">
        <v>13</v>
      </c>
      <c r="J37" s="6">
        <v>6</v>
      </c>
      <c r="K37" s="7">
        <v>6.1</v>
      </c>
      <c r="L37" s="6">
        <v>4</v>
      </c>
      <c r="M37" s="7">
        <v>2.2</v>
      </c>
      <c r="N37" s="6">
        <v>206</v>
      </c>
      <c r="O37" s="7">
        <v>25.3</v>
      </c>
      <c r="P37" s="6">
        <v>13</v>
      </c>
      <c r="Q37" s="7">
        <v>17.4</v>
      </c>
      <c r="R37" s="6"/>
      <c r="S37" s="7"/>
      <c r="T37" s="6"/>
      <c r="U37" s="7"/>
      <c r="V37" s="6">
        <v>2</v>
      </c>
      <c r="W37" s="7">
        <v>2.4</v>
      </c>
      <c r="X37" s="6">
        <v>14</v>
      </c>
      <c r="Y37" s="7">
        <v>9.4</v>
      </c>
      <c r="Z37" s="6">
        <v>6</v>
      </c>
      <c r="AA37" s="7">
        <v>5.7</v>
      </c>
      <c r="AB37" s="6"/>
      <c r="AC37" s="7"/>
      <c r="AD37" s="6"/>
      <c r="AE37" s="7"/>
      <c r="AF37" s="6"/>
      <c r="AG37" s="7"/>
      <c r="AH37" s="6">
        <v>5</v>
      </c>
      <c r="AI37" s="7">
        <v>0.6</v>
      </c>
      <c r="AJ37" s="6"/>
      <c r="AK37" s="7"/>
      <c r="AL37" s="6">
        <v>158</v>
      </c>
      <c r="AM37" s="7">
        <v>38.1</v>
      </c>
      <c r="AN37" s="6">
        <v>14</v>
      </c>
      <c r="AO37" s="7">
        <v>3</v>
      </c>
      <c r="AP37" s="6">
        <v>3</v>
      </c>
      <c r="AQ37" s="7">
        <v>1.8</v>
      </c>
      <c r="AR37" s="6"/>
      <c r="AS37" s="7"/>
      <c r="AT37" s="6"/>
      <c r="AU37" s="7"/>
      <c r="AV37" s="6"/>
      <c r="AW37" s="7"/>
      <c r="AX37" s="6"/>
      <c r="AY37" s="37"/>
      <c r="AZ37" s="35">
        <f t="shared" si="3"/>
        <v>549</v>
      </c>
      <c r="BA37" s="28">
        <f t="shared" si="4"/>
        <v>136.00000000000003</v>
      </c>
    </row>
    <row r="38" spans="1:53" ht="14.25">
      <c r="A38" s="21" t="s">
        <v>52</v>
      </c>
      <c r="B38" s="9">
        <v>35</v>
      </c>
      <c r="C38" s="7">
        <v>27.4</v>
      </c>
      <c r="D38" s="6">
        <v>314</v>
      </c>
      <c r="E38" s="7">
        <v>520.7</v>
      </c>
      <c r="F38" s="6">
        <v>223</v>
      </c>
      <c r="G38" s="7">
        <v>443.1</v>
      </c>
      <c r="H38" s="6">
        <v>1203</v>
      </c>
      <c r="I38" s="7">
        <v>221</v>
      </c>
      <c r="J38" s="6">
        <v>12808</v>
      </c>
      <c r="K38" s="7">
        <v>6172.8</v>
      </c>
      <c r="L38" s="6">
        <v>54</v>
      </c>
      <c r="M38" s="7">
        <v>48</v>
      </c>
      <c r="N38" s="6">
        <v>4286</v>
      </c>
      <c r="O38" s="7">
        <v>570.4</v>
      </c>
      <c r="P38" s="6">
        <v>139</v>
      </c>
      <c r="Q38" s="7">
        <v>341.4</v>
      </c>
      <c r="R38" s="6"/>
      <c r="S38" s="7"/>
      <c r="T38" s="6">
        <v>251</v>
      </c>
      <c r="U38" s="7">
        <v>112.1</v>
      </c>
      <c r="V38" s="6">
        <v>2</v>
      </c>
      <c r="W38" s="7">
        <v>1.5</v>
      </c>
      <c r="X38" s="6">
        <v>22</v>
      </c>
      <c r="Y38" s="7">
        <v>171.4</v>
      </c>
      <c r="Z38" s="6">
        <v>1</v>
      </c>
      <c r="AA38" s="7">
        <v>4.5</v>
      </c>
      <c r="AB38" s="6"/>
      <c r="AC38" s="7"/>
      <c r="AD38" s="6"/>
      <c r="AE38" s="7"/>
      <c r="AF38" s="6">
        <v>22</v>
      </c>
      <c r="AG38" s="7">
        <v>171.4</v>
      </c>
      <c r="AH38" s="6">
        <v>147</v>
      </c>
      <c r="AI38" s="7">
        <v>18.3</v>
      </c>
      <c r="AJ38" s="6"/>
      <c r="AK38" s="7"/>
      <c r="AL38" s="6">
        <v>115</v>
      </c>
      <c r="AM38" s="7">
        <v>39.2</v>
      </c>
      <c r="AN38" s="6">
        <v>53</v>
      </c>
      <c r="AO38" s="7">
        <v>14</v>
      </c>
      <c r="AP38" s="6"/>
      <c r="AQ38" s="7"/>
      <c r="AR38" s="6"/>
      <c r="AS38" s="7"/>
      <c r="AT38" s="6"/>
      <c r="AU38" s="7"/>
      <c r="AV38" s="6">
        <v>1</v>
      </c>
      <c r="AW38" s="7">
        <v>5</v>
      </c>
      <c r="AX38" s="6"/>
      <c r="AY38" s="37"/>
      <c r="AZ38" s="35">
        <f t="shared" si="3"/>
        <v>19676</v>
      </c>
      <c r="BA38" s="28">
        <f t="shared" si="4"/>
        <v>8882.199999999999</v>
      </c>
    </row>
    <row r="39" spans="1:53" ht="14.25">
      <c r="A39" s="21" t="s">
        <v>53</v>
      </c>
      <c r="B39" s="9"/>
      <c r="C39" s="7"/>
      <c r="D39" s="6">
        <v>595</v>
      </c>
      <c r="E39" s="7">
        <v>690.3</v>
      </c>
      <c r="F39" s="6"/>
      <c r="G39" s="7"/>
      <c r="H39" s="6">
        <v>511</v>
      </c>
      <c r="I39" s="7">
        <v>82.3</v>
      </c>
      <c r="J39" s="6">
        <v>1</v>
      </c>
      <c r="K39" s="7">
        <v>0.7</v>
      </c>
      <c r="L39" s="6">
        <v>229</v>
      </c>
      <c r="M39" s="7">
        <v>178.4</v>
      </c>
      <c r="N39" s="6">
        <v>652</v>
      </c>
      <c r="O39" s="7">
        <v>76.6</v>
      </c>
      <c r="P39" s="6">
        <v>362</v>
      </c>
      <c r="Q39" s="7">
        <v>748.9</v>
      </c>
      <c r="R39" s="6"/>
      <c r="S39" s="7"/>
      <c r="T39" s="6"/>
      <c r="U39" s="7"/>
      <c r="V39" s="6">
        <v>3</v>
      </c>
      <c r="W39" s="7">
        <v>1.2</v>
      </c>
      <c r="X39" s="6">
        <v>87</v>
      </c>
      <c r="Y39" s="7">
        <v>39.3</v>
      </c>
      <c r="Z39" s="6"/>
      <c r="AA39" s="7"/>
      <c r="AB39" s="6"/>
      <c r="AC39" s="7"/>
      <c r="AD39" s="6"/>
      <c r="AE39" s="7"/>
      <c r="AF39" s="6">
        <v>5</v>
      </c>
      <c r="AG39" s="7">
        <v>14</v>
      </c>
      <c r="AH39" s="6">
        <v>42</v>
      </c>
      <c r="AI39" s="7">
        <v>7.1</v>
      </c>
      <c r="AJ39" s="6"/>
      <c r="AK39" s="7"/>
      <c r="AL39" s="6">
        <v>460</v>
      </c>
      <c r="AM39" s="7">
        <v>202.7</v>
      </c>
      <c r="AN39" s="6">
        <v>188</v>
      </c>
      <c r="AO39" s="7">
        <v>82.7</v>
      </c>
      <c r="AP39" s="6"/>
      <c r="AQ39" s="7"/>
      <c r="AR39" s="6"/>
      <c r="AS39" s="7"/>
      <c r="AT39" s="6"/>
      <c r="AU39" s="7"/>
      <c r="AV39" s="6"/>
      <c r="AW39" s="7"/>
      <c r="AX39" s="6"/>
      <c r="AY39" s="37"/>
      <c r="AZ39" s="35">
        <f t="shared" si="3"/>
        <v>3135</v>
      </c>
      <c r="BA39" s="28">
        <f t="shared" si="4"/>
        <v>2124.2</v>
      </c>
    </row>
    <row r="40" spans="1:53" ht="14.25">
      <c r="A40" s="21" t="s">
        <v>54</v>
      </c>
      <c r="B40" s="9"/>
      <c r="C40" s="7"/>
      <c r="D40" s="6">
        <v>15</v>
      </c>
      <c r="E40" s="7">
        <v>19.9</v>
      </c>
      <c r="F40" s="6">
        <v>2</v>
      </c>
      <c r="G40" s="7">
        <v>6.2</v>
      </c>
      <c r="H40" s="6">
        <v>27</v>
      </c>
      <c r="I40" s="7">
        <v>3.2</v>
      </c>
      <c r="J40" s="6">
        <v>15</v>
      </c>
      <c r="K40" s="7">
        <v>13.8</v>
      </c>
      <c r="L40" s="6">
        <v>5</v>
      </c>
      <c r="M40" s="7">
        <v>6.7</v>
      </c>
      <c r="N40" s="6">
        <v>89</v>
      </c>
      <c r="O40" s="7">
        <v>10.9</v>
      </c>
      <c r="P40" s="6">
        <v>56</v>
      </c>
      <c r="Q40" s="7">
        <v>70.4</v>
      </c>
      <c r="R40" s="6"/>
      <c r="S40" s="7"/>
      <c r="T40" s="6"/>
      <c r="U40" s="7"/>
      <c r="V40" s="6"/>
      <c r="W40" s="7"/>
      <c r="X40" s="6">
        <v>3</v>
      </c>
      <c r="Y40" s="7">
        <v>1.7</v>
      </c>
      <c r="Z40" s="6"/>
      <c r="AA40" s="7"/>
      <c r="AB40" s="6"/>
      <c r="AC40" s="7"/>
      <c r="AD40" s="6"/>
      <c r="AE40" s="7"/>
      <c r="AF40" s="6">
        <v>2</v>
      </c>
      <c r="AG40" s="7">
        <v>7</v>
      </c>
      <c r="AH40" s="6"/>
      <c r="AI40" s="7"/>
      <c r="AJ40" s="6">
        <v>2</v>
      </c>
      <c r="AK40" s="7">
        <v>1.4</v>
      </c>
      <c r="AL40" s="6">
        <v>107</v>
      </c>
      <c r="AM40" s="7">
        <v>59.5</v>
      </c>
      <c r="AN40" s="6">
        <v>4</v>
      </c>
      <c r="AO40" s="7">
        <v>3.5</v>
      </c>
      <c r="AP40" s="6"/>
      <c r="AQ40" s="7"/>
      <c r="AR40" s="6"/>
      <c r="AS40" s="7"/>
      <c r="AT40" s="6"/>
      <c r="AU40" s="7"/>
      <c r="AV40" s="6"/>
      <c r="AW40" s="7"/>
      <c r="AX40" s="6"/>
      <c r="AY40" s="37"/>
      <c r="AZ40" s="35">
        <f t="shared" si="3"/>
        <v>327</v>
      </c>
      <c r="BA40" s="28">
        <f t="shared" si="4"/>
        <v>204.2</v>
      </c>
    </row>
    <row r="41" spans="1:53" ht="14.25">
      <c r="A41" s="21" t="s">
        <v>55</v>
      </c>
      <c r="B41" s="9"/>
      <c r="C41" s="7"/>
      <c r="D41" s="6">
        <v>8</v>
      </c>
      <c r="E41" s="7">
        <v>9</v>
      </c>
      <c r="F41" s="6"/>
      <c r="G41" s="7"/>
      <c r="H41" s="6">
        <v>10</v>
      </c>
      <c r="I41" s="7">
        <v>2</v>
      </c>
      <c r="J41" s="6">
        <v>3</v>
      </c>
      <c r="K41" s="7">
        <v>3</v>
      </c>
      <c r="L41" s="6">
        <v>27</v>
      </c>
      <c r="M41" s="7">
        <v>18</v>
      </c>
      <c r="N41" s="6">
        <v>210</v>
      </c>
      <c r="O41" s="7">
        <v>44.5</v>
      </c>
      <c r="P41" s="6">
        <v>56</v>
      </c>
      <c r="Q41" s="7">
        <v>73.7</v>
      </c>
      <c r="R41" s="6"/>
      <c r="S41" s="7"/>
      <c r="T41" s="6"/>
      <c r="U41" s="7"/>
      <c r="V41" s="6"/>
      <c r="W41" s="7"/>
      <c r="X41" s="6">
        <v>3</v>
      </c>
      <c r="Y41" s="7">
        <v>1</v>
      </c>
      <c r="Z41" s="6"/>
      <c r="AA41" s="7"/>
      <c r="AB41" s="6"/>
      <c r="AC41" s="7"/>
      <c r="AD41" s="6"/>
      <c r="AE41" s="7"/>
      <c r="AF41" s="6"/>
      <c r="AG41" s="7"/>
      <c r="AH41" s="6"/>
      <c r="AI41" s="7"/>
      <c r="AJ41" s="6"/>
      <c r="AK41" s="7"/>
      <c r="AL41" s="6">
        <v>71</v>
      </c>
      <c r="AM41" s="7">
        <v>18.8</v>
      </c>
      <c r="AN41" s="6">
        <v>117</v>
      </c>
      <c r="AO41" s="7">
        <v>36.6</v>
      </c>
      <c r="AP41" s="6"/>
      <c r="AQ41" s="7"/>
      <c r="AR41" s="6"/>
      <c r="AS41" s="7"/>
      <c r="AT41" s="6"/>
      <c r="AU41" s="7"/>
      <c r="AV41" s="6"/>
      <c r="AW41" s="7"/>
      <c r="AX41" s="6"/>
      <c r="AY41" s="37"/>
      <c r="AZ41" s="35">
        <f t="shared" si="3"/>
        <v>505</v>
      </c>
      <c r="BA41" s="28">
        <f t="shared" si="4"/>
        <v>206.6</v>
      </c>
    </row>
    <row r="42" spans="1:53" ht="14.25">
      <c r="A42" s="21" t="s">
        <v>56</v>
      </c>
      <c r="B42" s="9"/>
      <c r="C42" s="7"/>
      <c r="D42" s="6">
        <v>51</v>
      </c>
      <c r="E42" s="7">
        <v>101.3</v>
      </c>
      <c r="F42" s="6">
        <v>163</v>
      </c>
      <c r="G42" s="7">
        <v>321</v>
      </c>
      <c r="H42" s="6">
        <v>253</v>
      </c>
      <c r="I42" s="7">
        <v>54</v>
      </c>
      <c r="J42" s="6">
        <v>3665</v>
      </c>
      <c r="K42" s="7">
        <v>1539.1</v>
      </c>
      <c r="L42" s="6">
        <v>46</v>
      </c>
      <c r="M42" s="7">
        <v>34.3</v>
      </c>
      <c r="N42" s="6">
        <v>1433</v>
      </c>
      <c r="O42" s="7">
        <v>161.8</v>
      </c>
      <c r="P42" s="6">
        <v>229</v>
      </c>
      <c r="Q42" s="7">
        <v>365</v>
      </c>
      <c r="R42" s="6"/>
      <c r="S42" s="7"/>
      <c r="T42" s="6"/>
      <c r="U42" s="7"/>
      <c r="V42" s="6">
        <v>2</v>
      </c>
      <c r="W42" s="7">
        <v>1.1</v>
      </c>
      <c r="X42" s="6">
        <v>7</v>
      </c>
      <c r="Y42" s="7">
        <v>8</v>
      </c>
      <c r="Z42" s="6">
        <v>1</v>
      </c>
      <c r="AA42" s="7">
        <v>2.1</v>
      </c>
      <c r="AB42" s="6"/>
      <c r="AC42" s="7"/>
      <c r="AD42" s="6"/>
      <c r="AE42" s="7"/>
      <c r="AF42" s="6">
        <v>2</v>
      </c>
      <c r="AG42" s="7">
        <v>3</v>
      </c>
      <c r="AH42" s="6">
        <v>1572</v>
      </c>
      <c r="AI42" s="7">
        <v>246.6</v>
      </c>
      <c r="AJ42" s="6"/>
      <c r="AK42" s="7"/>
      <c r="AL42" s="6">
        <v>1562</v>
      </c>
      <c r="AM42" s="7">
        <v>672.4</v>
      </c>
      <c r="AN42" s="6">
        <v>182</v>
      </c>
      <c r="AO42" s="7">
        <v>79.5</v>
      </c>
      <c r="AP42" s="6"/>
      <c r="AQ42" s="7"/>
      <c r="AR42" s="6"/>
      <c r="AS42" s="7"/>
      <c r="AT42" s="6"/>
      <c r="AU42" s="7"/>
      <c r="AV42" s="6"/>
      <c r="AW42" s="7"/>
      <c r="AX42" s="6"/>
      <c r="AY42" s="37"/>
      <c r="AZ42" s="35">
        <f t="shared" si="3"/>
        <v>9168</v>
      </c>
      <c r="BA42" s="28">
        <f t="shared" si="4"/>
        <v>3589.2</v>
      </c>
    </row>
    <row r="43" spans="1:53" ht="14.25">
      <c r="A43" s="21" t="s">
        <v>57</v>
      </c>
      <c r="B43" s="9">
        <v>4</v>
      </c>
      <c r="C43" s="7">
        <v>3</v>
      </c>
      <c r="D43" s="6">
        <v>39</v>
      </c>
      <c r="E43" s="7">
        <v>74.8</v>
      </c>
      <c r="F43" s="6">
        <v>2</v>
      </c>
      <c r="G43" s="7">
        <v>10.7</v>
      </c>
      <c r="H43" s="6">
        <v>590</v>
      </c>
      <c r="I43" s="7">
        <v>127.8</v>
      </c>
      <c r="J43" s="6">
        <v>534</v>
      </c>
      <c r="K43" s="7">
        <v>245.9</v>
      </c>
      <c r="L43" s="6">
        <v>28</v>
      </c>
      <c r="M43" s="7">
        <v>19.4</v>
      </c>
      <c r="N43" s="6">
        <v>2126</v>
      </c>
      <c r="O43" s="7">
        <v>234.6</v>
      </c>
      <c r="P43" s="6">
        <v>67</v>
      </c>
      <c r="Q43" s="7">
        <v>101</v>
      </c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>
        <v>4</v>
      </c>
      <c r="AE43" s="7">
        <v>0.5</v>
      </c>
      <c r="AF43" s="6"/>
      <c r="AG43" s="7"/>
      <c r="AH43" s="6">
        <v>2620</v>
      </c>
      <c r="AI43" s="7">
        <v>368.1</v>
      </c>
      <c r="AJ43" s="6">
        <v>17</v>
      </c>
      <c r="AK43" s="7">
        <v>5.4</v>
      </c>
      <c r="AL43" s="6">
        <v>5891</v>
      </c>
      <c r="AM43" s="7">
        <v>2175.7</v>
      </c>
      <c r="AN43" s="6">
        <v>367</v>
      </c>
      <c r="AO43" s="7">
        <v>113.7</v>
      </c>
      <c r="AP43" s="6"/>
      <c r="AQ43" s="7"/>
      <c r="AR43" s="6"/>
      <c r="AS43" s="7"/>
      <c r="AT43" s="6"/>
      <c r="AU43" s="7"/>
      <c r="AV43" s="6"/>
      <c r="AW43" s="7"/>
      <c r="AX43" s="6">
        <v>34</v>
      </c>
      <c r="AY43" s="37">
        <v>7.5</v>
      </c>
      <c r="AZ43" s="35">
        <f t="shared" si="3"/>
        <v>12323</v>
      </c>
      <c r="BA43" s="28">
        <f t="shared" si="4"/>
        <v>3488.1</v>
      </c>
    </row>
    <row r="44" spans="1:53" ht="14.25">
      <c r="A44" s="21" t="s">
        <v>58</v>
      </c>
      <c r="B44" s="9"/>
      <c r="C44" s="7"/>
      <c r="D44" s="6">
        <v>11</v>
      </c>
      <c r="E44" s="7">
        <v>29.3</v>
      </c>
      <c r="F44" s="6"/>
      <c r="G44" s="7"/>
      <c r="H44" s="6">
        <v>5</v>
      </c>
      <c r="I44" s="7">
        <v>2</v>
      </c>
      <c r="J44" s="6"/>
      <c r="K44" s="7"/>
      <c r="L44" s="6">
        <v>11</v>
      </c>
      <c r="M44" s="7">
        <v>9.8</v>
      </c>
      <c r="N44" s="6">
        <v>24</v>
      </c>
      <c r="O44" s="7">
        <v>1.9</v>
      </c>
      <c r="P44" s="6">
        <v>3</v>
      </c>
      <c r="Q44" s="7">
        <v>4.2</v>
      </c>
      <c r="R44" s="6"/>
      <c r="S44" s="7"/>
      <c r="T44" s="6"/>
      <c r="U44" s="7"/>
      <c r="V44" s="6"/>
      <c r="W44" s="7"/>
      <c r="X44" s="6"/>
      <c r="Y44" s="7"/>
      <c r="Z44" s="6">
        <v>1</v>
      </c>
      <c r="AA44" s="7">
        <v>2.2</v>
      </c>
      <c r="AB44" s="6"/>
      <c r="AC44" s="7"/>
      <c r="AD44" s="6"/>
      <c r="AE44" s="7"/>
      <c r="AF44" s="6"/>
      <c r="AG44" s="7"/>
      <c r="AH44" s="6">
        <v>469</v>
      </c>
      <c r="AI44" s="7">
        <v>41.3</v>
      </c>
      <c r="AJ44" s="6"/>
      <c r="AK44" s="7"/>
      <c r="AL44" s="6">
        <v>2197</v>
      </c>
      <c r="AM44" s="7">
        <v>328.4</v>
      </c>
      <c r="AN44" s="6">
        <v>93</v>
      </c>
      <c r="AO44" s="7">
        <v>21.2</v>
      </c>
      <c r="AP44" s="6"/>
      <c r="AQ44" s="7"/>
      <c r="AR44" s="6"/>
      <c r="AS44" s="7"/>
      <c r="AT44" s="6"/>
      <c r="AU44" s="7"/>
      <c r="AV44" s="6"/>
      <c r="AW44" s="7"/>
      <c r="AX44" s="6"/>
      <c r="AY44" s="37"/>
      <c r="AZ44" s="35">
        <f t="shared" si="3"/>
        <v>2814</v>
      </c>
      <c r="BA44" s="28">
        <f t="shared" si="4"/>
        <v>440.29999999999995</v>
      </c>
    </row>
    <row r="45" spans="1:53" ht="14.25">
      <c r="A45" s="21" t="s">
        <v>59</v>
      </c>
      <c r="B45" s="9"/>
      <c r="C45" s="7"/>
      <c r="D45" s="6"/>
      <c r="E45" s="7"/>
      <c r="F45" s="6"/>
      <c r="G45" s="7"/>
      <c r="H45" s="6">
        <v>60</v>
      </c>
      <c r="I45" s="7">
        <v>7.4</v>
      </c>
      <c r="J45" s="6">
        <v>2</v>
      </c>
      <c r="K45" s="7">
        <v>0.9</v>
      </c>
      <c r="L45" s="6">
        <v>17</v>
      </c>
      <c r="M45" s="7">
        <v>10.2</v>
      </c>
      <c r="N45" s="6">
        <v>36</v>
      </c>
      <c r="O45" s="7">
        <v>4.1</v>
      </c>
      <c r="P45" s="6">
        <v>36</v>
      </c>
      <c r="Q45" s="7">
        <v>75.4</v>
      </c>
      <c r="R45" s="6"/>
      <c r="S45" s="7"/>
      <c r="T45" s="6"/>
      <c r="U45" s="7"/>
      <c r="V45" s="6"/>
      <c r="W45" s="7"/>
      <c r="X45" s="6">
        <v>7</v>
      </c>
      <c r="Y45" s="7">
        <v>2.2</v>
      </c>
      <c r="Z45" s="6"/>
      <c r="AA45" s="7"/>
      <c r="AB45" s="6"/>
      <c r="AC45" s="7"/>
      <c r="AD45" s="6"/>
      <c r="AE45" s="7"/>
      <c r="AF45" s="6"/>
      <c r="AG45" s="7"/>
      <c r="AH45" s="6">
        <v>5</v>
      </c>
      <c r="AI45" s="7">
        <v>1.2</v>
      </c>
      <c r="AJ45" s="6"/>
      <c r="AK45" s="7"/>
      <c r="AL45" s="6">
        <v>233</v>
      </c>
      <c r="AM45" s="7">
        <v>28.2</v>
      </c>
      <c r="AN45" s="6">
        <v>101</v>
      </c>
      <c r="AO45" s="7">
        <v>17.3</v>
      </c>
      <c r="AP45" s="6"/>
      <c r="AQ45" s="7"/>
      <c r="AR45" s="6"/>
      <c r="AS45" s="7"/>
      <c r="AT45" s="6"/>
      <c r="AU45" s="7"/>
      <c r="AV45" s="6"/>
      <c r="AW45" s="7"/>
      <c r="AX45" s="6"/>
      <c r="AY45" s="37"/>
      <c r="AZ45" s="35">
        <f t="shared" si="3"/>
        <v>497</v>
      </c>
      <c r="BA45" s="28">
        <f t="shared" si="4"/>
        <v>146.9</v>
      </c>
    </row>
    <row r="46" spans="1:53" ht="14.25">
      <c r="A46" s="21" t="s">
        <v>60</v>
      </c>
      <c r="B46" s="9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>
        <v>50</v>
      </c>
      <c r="O46" s="7">
        <v>2.5</v>
      </c>
      <c r="P46" s="6">
        <v>20</v>
      </c>
      <c r="Q46" s="7">
        <v>30</v>
      </c>
      <c r="R46" s="6"/>
      <c r="S46" s="7"/>
      <c r="T46" s="6"/>
      <c r="U46" s="7"/>
      <c r="V46" s="6"/>
      <c r="W46" s="7"/>
      <c r="X46" s="6"/>
      <c r="Y46" s="7"/>
      <c r="Z46" s="6"/>
      <c r="AA46" s="7"/>
      <c r="AB46" s="6"/>
      <c r="AC46" s="7"/>
      <c r="AD46" s="6"/>
      <c r="AE46" s="7"/>
      <c r="AF46" s="6"/>
      <c r="AG46" s="7"/>
      <c r="AH46" s="6"/>
      <c r="AI46" s="7"/>
      <c r="AJ46" s="6"/>
      <c r="AK46" s="7"/>
      <c r="AL46" s="6">
        <v>10</v>
      </c>
      <c r="AM46" s="7">
        <v>6</v>
      </c>
      <c r="AN46" s="6"/>
      <c r="AO46" s="7"/>
      <c r="AP46" s="6"/>
      <c r="AQ46" s="7"/>
      <c r="AR46" s="6"/>
      <c r="AS46" s="7"/>
      <c r="AT46" s="6"/>
      <c r="AU46" s="7"/>
      <c r="AV46" s="6"/>
      <c r="AW46" s="7"/>
      <c r="AX46" s="6"/>
      <c r="AY46" s="37"/>
      <c r="AZ46" s="35">
        <f t="shared" si="3"/>
        <v>80</v>
      </c>
      <c r="BA46" s="28">
        <f t="shared" si="4"/>
        <v>38.5</v>
      </c>
    </row>
    <row r="47" spans="1:53" ht="14.25">
      <c r="A47" s="21" t="s">
        <v>61</v>
      </c>
      <c r="B47" s="9"/>
      <c r="C47" s="7"/>
      <c r="D47" s="6">
        <v>5</v>
      </c>
      <c r="E47" s="7">
        <v>7.5</v>
      </c>
      <c r="F47" s="6"/>
      <c r="G47" s="7"/>
      <c r="H47" s="6"/>
      <c r="I47" s="7"/>
      <c r="J47" s="6">
        <v>6</v>
      </c>
      <c r="K47" s="7">
        <v>1.8</v>
      </c>
      <c r="L47" s="6"/>
      <c r="M47" s="7"/>
      <c r="N47" s="6">
        <v>20</v>
      </c>
      <c r="O47" s="7">
        <v>2.5</v>
      </c>
      <c r="P47" s="6">
        <v>4</v>
      </c>
      <c r="Q47" s="7">
        <v>3.5</v>
      </c>
      <c r="R47" s="6"/>
      <c r="S47" s="7"/>
      <c r="T47" s="6"/>
      <c r="U47" s="7"/>
      <c r="V47" s="6"/>
      <c r="W47" s="7"/>
      <c r="X47" s="6"/>
      <c r="Y47" s="7"/>
      <c r="Z47" s="6"/>
      <c r="AA47" s="7"/>
      <c r="AB47" s="6"/>
      <c r="AC47" s="7"/>
      <c r="AD47" s="6"/>
      <c r="AE47" s="7"/>
      <c r="AF47" s="6"/>
      <c r="AG47" s="7"/>
      <c r="AH47" s="6">
        <v>11</v>
      </c>
      <c r="AI47" s="7">
        <v>1.5</v>
      </c>
      <c r="AJ47" s="6"/>
      <c r="AK47" s="7"/>
      <c r="AL47" s="6">
        <v>4</v>
      </c>
      <c r="AM47" s="7">
        <v>1.5</v>
      </c>
      <c r="AN47" s="6"/>
      <c r="AO47" s="7"/>
      <c r="AP47" s="6"/>
      <c r="AQ47" s="7"/>
      <c r="AR47" s="6"/>
      <c r="AS47" s="7"/>
      <c r="AT47" s="6"/>
      <c r="AU47" s="7"/>
      <c r="AV47" s="6"/>
      <c r="AW47" s="7"/>
      <c r="AX47" s="6"/>
      <c r="AY47" s="37"/>
      <c r="AZ47" s="35">
        <f t="shared" si="3"/>
        <v>50</v>
      </c>
      <c r="BA47" s="28">
        <f t="shared" si="4"/>
        <v>18.3</v>
      </c>
    </row>
    <row r="48" spans="1:53" ht="14.25">
      <c r="A48" s="21" t="s">
        <v>62</v>
      </c>
      <c r="B48" s="9"/>
      <c r="C48" s="7"/>
      <c r="D48" s="6">
        <v>10</v>
      </c>
      <c r="E48" s="7">
        <v>11.5</v>
      </c>
      <c r="F48" s="6">
        <v>1</v>
      </c>
      <c r="G48" s="7">
        <v>0.8</v>
      </c>
      <c r="H48" s="6">
        <v>3</v>
      </c>
      <c r="I48" s="7">
        <v>1.6</v>
      </c>
      <c r="J48" s="6">
        <v>13</v>
      </c>
      <c r="K48" s="7">
        <v>1.9</v>
      </c>
      <c r="L48" s="6">
        <v>5</v>
      </c>
      <c r="M48" s="7">
        <v>3.7</v>
      </c>
      <c r="N48" s="6">
        <v>2</v>
      </c>
      <c r="O48" s="7">
        <v>0.4</v>
      </c>
      <c r="P48" s="6">
        <v>1</v>
      </c>
      <c r="Q48" s="7">
        <v>1.2</v>
      </c>
      <c r="R48" s="6"/>
      <c r="S48" s="7"/>
      <c r="T48" s="6"/>
      <c r="U48" s="7"/>
      <c r="V48" s="6"/>
      <c r="W48" s="7"/>
      <c r="X48" s="6"/>
      <c r="Y48" s="7"/>
      <c r="Z48" s="6"/>
      <c r="AA48" s="7"/>
      <c r="AB48" s="6"/>
      <c r="AC48" s="7"/>
      <c r="AD48" s="6"/>
      <c r="AE48" s="7"/>
      <c r="AF48" s="6">
        <v>3</v>
      </c>
      <c r="AG48" s="7">
        <v>34.4</v>
      </c>
      <c r="AH48" s="6"/>
      <c r="AI48" s="7"/>
      <c r="AJ48" s="6"/>
      <c r="AK48" s="7"/>
      <c r="AL48" s="6">
        <v>16</v>
      </c>
      <c r="AM48" s="7">
        <v>6.5</v>
      </c>
      <c r="AN48" s="6">
        <v>2</v>
      </c>
      <c r="AO48" s="7">
        <v>1.8</v>
      </c>
      <c r="AP48" s="6"/>
      <c r="AQ48" s="7"/>
      <c r="AR48" s="6"/>
      <c r="AS48" s="7"/>
      <c r="AT48" s="6"/>
      <c r="AU48" s="7"/>
      <c r="AV48" s="6"/>
      <c r="AW48" s="7"/>
      <c r="AX48" s="6"/>
      <c r="AY48" s="37"/>
      <c r="AZ48" s="35">
        <f t="shared" si="3"/>
        <v>56</v>
      </c>
      <c r="BA48" s="28">
        <f t="shared" si="4"/>
        <v>63.8</v>
      </c>
    </row>
    <row r="49" spans="1:53" ht="14.25">
      <c r="A49" s="21" t="s">
        <v>63</v>
      </c>
      <c r="B49" s="9"/>
      <c r="C49" s="7"/>
      <c r="D49" s="6">
        <v>122</v>
      </c>
      <c r="E49" s="7">
        <v>237.4</v>
      </c>
      <c r="F49" s="6"/>
      <c r="G49" s="7"/>
      <c r="H49" s="6">
        <v>326</v>
      </c>
      <c r="I49" s="7">
        <v>33.3</v>
      </c>
      <c r="J49" s="6">
        <v>552</v>
      </c>
      <c r="K49" s="7">
        <v>342.8</v>
      </c>
      <c r="L49" s="6">
        <v>65</v>
      </c>
      <c r="M49" s="7">
        <v>44.2</v>
      </c>
      <c r="N49" s="6">
        <v>1971</v>
      </c>
      <c r="O49" s="7">
        <v>224.8</v>
      </c>
      <c r="P49" s="6">
        <v>452</v>
      </c>
      <c r="Q49" s="7">
        <v>632.7</v>
      </c>
      <c r="R49" s="6"/>
      <c r="S49" s="7"/>
      <c r="T49" s="6"/>
      <c r="U49" s="7"/>
      <c r="V49" s="6">
        <v>6</v>
      </c>
      <c r="W49" s="7">
        <v>4.6</v>
      </c>
      <c r="X49" s="6">
        <v>77</v>
      </c>
      <c r="Y49" s="7">
        <v>44.8</v>
      </c>
      <c r="Z49" s="6">
        <v>1</v>
      </c>
      <c r="AA49" s="7">
        <v>10</v>
      </c>
      <c r="AB49" s="6"/>
      <c r="AC49" s="7"/>
      <c r="AD49" s="6"/>
      <c r="AE49" s="7"/>
      <c r="AF49" s="6">
        <v>8</v>
      </c>
      <c r="AG49" s="7">
        <v>76</v>
      </c>
      <c r="AH49" s="6"/>
      <c r="AI49" s="7"/>
      <c r="AJ49" s="6"/>
      <c r="AK49" s="7"/>
      <c r="AL49" s="6">
        <v>659</v>
      </c>
      <c r="AM49" s="7">
        <v>237.2</v>
      </c>
      <c r="AN49" s="6">
        <v>432</v>
      </c>
      <c r="AO49" s="7">
        <v>102.4</v>
      </c>
      <c r="AP49" s="6"/>
      <c r="AQ49" s="7"/>
      <c r="AR49" s="6"/>
      <c r="AS49" s="7"/>
      <c r="AT49" s="6"/>
      <c r="AU49" s="7"/>
      <c r="AV49" s="6"/>
      <c r="AW49" s="7"/>
      <c r="AX49" s="6"/>
      <c r="AY49" s="37"/>
      <c r="AZ49" s="35">
        <f t="shared" si="3"/>
        <v>4671</v>
      </c>
      <c r="BA49" s="28">
        <f t="shared" si="4"/>
        <v>1990.2</v>
      </c>
    </row>
    <row r="50" spans="1:53" ht="14.25">
      <c r="A50" s="21" t="s">
        <v>64</v>
      </c>
      <c r="B50" s="9"/>
      <c r="C50" s="7"/>
      <c r="D50" s="6"/>
      <c r="E50" s="7"/>
      <c r="F50" s="6">
        <v>2</v>
      </c>
      <c r="G50" s="7">
        <v>5</v>
      </c>
      <c r="H50" s="6"/>
      <c r="I50" s="7"/>
      <c r="J50" s="6">
        <v>2</v>
      </c>
      <c r="K50" s="7">
        <v>3.3</v>
      </c>
      <c r="L50" s="6">
        <v>13</v>
      </c>
      <c r="M50" s="7">
        <v>6.1</v>
      </c>
      <c r="N50" s="6">
        <v>26</v>
      </c>
      <c r="O50" s="7">
        <v>3.2</v>
      </c>
      <c r="P50" s="6">
        <v>41</v>
      </c>
      <c r="Q50" s="7">
        <v>52.4</v>
      </c>
      <c r="R50" s="6"/>
      <c r="S50" s="7"/>
      <c r="T50" s="6"/>
      <c r="U50" s="7"/>
      <c r="V50" s="6"/>
      <c r="W50" s="7"/>
      <c r="X50" s="6">
        <v>1</v>
      </c>
      <c r="Y50" s="7">
        <v>1</v>
      </c>
      <c r="Z50" s="6"/>
      <c r="AA50" s="7"/>
      <c r="AB50" s="6"/>
      <c r="AC50" s="7"/>
      <c r="AD50" s="6"/>
      <c r="AE50" s="7"/>
      <c r="AF50" s="6"/>
      <c r="AG50" s="7"/>
      <c r="AH50" s="6"/>
      <c r="AI50" s="7"/>
      <c r="AJ50" s="6"/>
      <c r="AK50" s="7"/>
      <c r="AL50" s="6">
        <v>239</v>
      </c>
      <c r="AM50" s="7">
        <v>35.8</v>
      </c>
      <c r="AN50" s="6">
        <v>30</v>
      </c>
      <c r="AO50" s="7">
        <v>8.6</v>
      </c>
      <c r="AP50" s="6"/>
      <c r="AQ50" s="7"/>
      <c r="AR50" s="6"/>
      <c r="AS50" s="7"/>
      <c r="AT50" s="6"/>
      <c r="AU50" s="7"/>
      <c r="AV50" s="6"/>
      <c r="AW50" s="7"/>
      <c r="AX50" s="6"/>
      <c r="AY50" s="37"/>
      <c r="AZ50" s="35">
        <f t="shared" si="3"/>
        <v>354</v>
      </c>
      <c r="BA50" s="28">
        <f t="shared" si="4"/>
        <v>115.39999999999999</v>
      </c>
    </row>
    <row r="51" spans="1:53" ht="14.25">
      <c r="A51" s="21" t="s">
        <v>65</v>
      </c>
      <c r="B51" s="9"/>
      <c r="C51" s="7"/>
      <c r="D51" s="6">
        <v>2</v>
      </c>
      <c r="E51" s="7">
        <v>1.9</v>
      </c>
      <c r="F51" s="6"/>
      <c r="G51" s="7"/>
      <c r="H51" s="6"/>
      <c r="I51" s="7"/>
      <c r="J51" s="6"/>
      <c r="K51" s="7"/>
      <c r="L51" s="6">
        <v>5</v>
      </c>
      <c r="M51" s="7">
        <v>3.4</v>
      </c>
      <c r="N51" s="6">
        <v>2</v>
      </c>
      <c r="O51" s="7">
        <v>0.4</v>
      </c>
      <c r="P51" s="6">
        <v>115</v>
      </c>
      <c r="Q51" s="7">
        <v>146.4</v>
      </c>
      <c r="R51" s="6"/>
      <c r="S51" s="7"/>
      <c r="T51" s="6"/>
      <c r="U51" s="7"/>
      <c r="V51" s="6"/>
      <c r="W51" s="7"/>
      <c r="X51" s="6"/>
      <c r="Y51" s="7"/>
      <c r="Z51" s="6"/>
      <c r="AA51" s="7"/>
      <c r="AB51" s="6"/>
      <c r="AC51" s="7"/>
      <c r="AD51" s="6"/>
      <c r="AE51" s="7"/>
      <c r="AF51" s="6"/>
      <c r="AG51" s="7"/>
      <c r="AH51" s="6"/>
      <c r="AI51" s="7"/>
      <c r="AJ51" s="6"/>
      <c r="AK51" s="7"/>
      <c r="AL51" s="6">
        <v>270</v>
      </c>
      <c r="AM51" s="7">
        <v>45.9</v>
      </c>
      <c r="AN51" s="6">
        <v>15</v>
      </c>
      <c r="AO51" s="7">
        <v>3.9</v>
      </c>
      <c r="AP51" s="6"/>
      <c r="AQ51" s="7"/>
      <c r="AR51" s="6"/>
      <c r="AS51" s="7"/>
      <c r="AT51" s="6"/>
      <c r="AU51" s="7"/>
      <c r="AV51" s="6"/>
      <c r="AW51" s="7"/>
      <c r="AX51" s="6"/>
      <c r="AY51" s="37"/>
      <c r="AZ51" s="35">
        <f t="shared" si="3"/>
        <v>409</v>
      </c>
      <c r="BA51" s="28">
        <f t="shared" si="4"/>
        <v>201.9</v>
      </c>
    </row>
    <row r="52" spans="1:53" ht="14.25">
      <c r="A52" s="22" t="s">
        <v>66</v>
      </c>
      <c r="B52" s="9"/>
      <c r="C52" s="7"/>
      <c r="D52" s="6"/>
      <c r="E52" s="7"/>
      <c r="F52" s="6"/>
      <c r="G52" s="7"/>
      <c r="H52" s="6">
        <v>4</v>
      </c>
      <c r="I52" s="7">
        <v>1.2</v>
      </c>
      <c r="J52" s="6"/>
      <c r="K52" s="7"/>
      <c r="L52" s="6">
        <v>1</v>
      </c>
      <c r="M52" s="7">
        <v>0.7</v>
      </c>
      <c r="N52" s="6">
        <v>12</v>
      </c>
      <c r="O52" s="7">
        <v>1.9</v>
      </c>
      <c r="P52" s="6">
        <v>1</v>
      </c>
      <c r="Q52" s="7">
        <v>1</v>
      </c>
      <c r="R52" s="6"/>
      <c r="S52" s="7"/>
      <c r="T52" s="6"/>
      <c r="U52" s="7"/>
      <c r="V52" s="6"/>
      <c r="W52" s="7"/>
      <c r="X52" s="6"/>
      <c r="Y52" s="7"/>
      <c r="Z52" s="6"/>
      <c r="AA52" s="7"/>
      <c r="AB52" s="6"/>
      <c r="AC52" s="7"/>
      <c r="AD52" s="6"/>
      <c r="AE52" s="7"/>
      <c r="AF52" s="6"/>
      <c r="AG52" s="7"/>
      <c r="AH52" s="6"/>
      <c r="AI52" s="7"/>
      <c r="AJ52" s="6"/>
      <c r="AK52" s="7"/>
      <c r="AL52" s="6">
        <v>3</v>
      </c>
      <c r="AM52" s="7">
        <v>1.5</v>
      </c>
      <c r="AN52" s="6">
        <v>1</v>
      </c>
      <c r="AO52" s="7">
        <v>0.6</v>
      </c>
      <c r="AP52" s="6"/>
      <c r="AQ52" s="7"/>
      <c r="AR52" s="6"/>
      <c r="AS52" s="7"/>
      <c r="AT52" s="6"/>
      <c r="AU52" s="7"/>
      <c r="AV52" s="6"/>
      <c r="AW52" s="7"/>
      <c r="AX52" s="6"/>
      <c r="AY52" s="37"/>
      <c r="AZ52" s="35">
        <f t="shared" si="3"/>
        <v>22</v>
      </c>
      <c r="BA52" s="28">
        <f t="shared" si="4"/>
        <v>6.8999999999999995</v>
      </c>
    </row>
    <row r="53" spans="1:53" ht="14.25">
      <c r="A53" s="22" t="s">
        <v>90</v>
      </c>
      <c r="B53" s="9"/>
      <c r="C53" s="7"/>
      <c r="D53" s="6">
        <v>2</v>
      </c>
      <c r="E53" s="7">
        <v>1.7</v>
      </c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  <c r="AB53" s="6"/>
      <c r="AC53" s="7"/>
      <c r="AD53" s="6"/>
      <c r="AE53" s="7"/>
      <c r="AF53" s="6"/>
      <c r="AG53" s="7"/>
      <c r="AH53" s="6"/>
      <c r="AI53" s="7"/>
      <c r="AJ53" s="6"/>
      <c r="AK53" s="7"/>
      <c r="AL53" s="6"/>
      <c r="AM53" s="7"/>
      <c r="AN53" s="6"/>
      <c r="AO53" s="7"/>
      <c r="AP53" s="6"/>
      <c r="AQ53" s="7"/>
      <c r="AR53" s="6"/>
      <c r="AS53" s="7"/>
      <c r="AT53" s="6"/>
      <c r="AU53" s="7"/>
      <c r="AV53" s="6"/>
      <c r="AW53" s="7"/>
      <c r="AX53" s="6"/>
      <c r="AY53" s="37"/>
      <c r="AZ53" s="35">
        <f t="shared" si="3"/>
        <v>2</v>
      </c>
      <c r="BA53" s="28">
        <f t="shared" si="4"/>
        <v>1.7</v>
      </c>
    </row>
    <row r="54" spans="1:53" ht="14.25">
      <c r="A54" s="22" t="s">
        <v>76</v>
      </c>
      <c r="B54" s="9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6"/>
      <c r="AA54" s="7"/>
      <c r="AB54" s="6"/>
      <c r="AC54" s="7"/>
      <c r="AD54" s="6"/>
      <c r="AE54" s="7"/>
      <c r="AF54" s="6"/>
      <c r="AG54" s="7"/>
      <c r="AH54" s="6"/>
      <c r="AI54" s="7"/>
      <c r="AJ54" s="6"/>
      <c r="AK54" s="7"/>
      <c r="AL54" s="6"/>
      <c r="AM54" s="7"/>
      <c r="AN54" s="6"/>
      <c r="AO54" s="7"/>
      <c r="AP54" s="6"/>
      <c r="AQ54" s="7"/>
      <c r="AR54" s="6"/>
      <c r="AS54" s="7"/>
      <c r="AT54" s="6"/>
      <c r="AU54" s="7"/>
      <c r="AV54" s="6"/>
      <c r="AW54" s="7"/>
      <c r="AX54" s="6"/>
      <c r="AY54" s="37"/>
      <c r="AZ54" s="35">
        <f t="shared" si="3"/>
        <v>0</v>
      </c>
      <c r="BA54" s="28">
        <f t="shared" si="4"/>
        <v>0</v>
      </c>
    </row>
    <row r="55" spans="1:53" ht="14.25">
      <c r="A55" s="22" t="s">
        <v>77</v>
      </c>
      <c r="B55" s="9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  <c r="AB55" s="6"/>
      <c r="AC55" s="7"/>
      <c r="AD55" s="6"/>
      <c r="AE55" s="7"/>
      <c r="AF55" s="6"/>
      <c r="AG55" s="7"/>
      <c r="AH55" s="6"/>
      <c r="AI55" s="7"/>
      <c r="AJ55" s="6"/>
      <c r="AK55" s="7"/>
      <c r="AL55" s="6"/>
      <c r="AM55" s="7"/>
      <c r="AN55" s="6"/>
      <c r="AO55" s="7"/>
      <c r="AP55" s="6"/>
      <c r="AQ55" s="7"/>
      <c r="AR55" s="6"/>
      <c r="AS55" s="7"/>
      <c r="AT55" s="6"/>
      <c r="AU55" s="7"/>
      <c r="AV55" s="6"/>
      <c r="AW55" s="7"/>
      <c r="AX55" s="6"/>
      <c r="AY55" s="37"/>
      <c r="AZ55" s="35">
        <f t="shared" si="3"/>
        <v>0</v>
      </c>
      <c r="BA55" s="28">
        <f t="shared" si="4"/>
        <v>0</v>
      </c>
    </row>
    <row r="56" spans="1:53" ht="15" thickBot="1">
      <c r="A56" s="23" t="s">
        <v>78</v>
      </c>
      <c r="B56" s="10"/>
      <c r="C56" s="11"/>
      <c r="D56" s="12"/>
      <c r="E56" s="11"/>
      <c r="F56" s="12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"/>
      <c r="Z56" s="12"/>
      <c r="AA56" s="11"/>
      <c r="AB56" s="12"/>
      <c r="AC56" s="11"/>
      <c r="AD56" s="12"/>
      <c r="AE56" s="11"/>
      <c r="AF56" s="12"/>
      <c r="AG56" s="11"/>
      <c r="AH56" s="12"/>
      <c r="AI56" s="11"/>
      <c r="AJ56" s="12"/>
      <c r="AK56" s="11"/>
      <c r="AL56" s="12"/>
      <c r="AM56" s="11"/>
      <c r="AN56" s="12"/>
      <c r="AO56" s="11"/>
      <c r="AP56" s="12"/>
      <c r="AQ56" s="11"/>
      <c r="AR56" s="12"/>
      <c r="AS56" s="11"/>
      <c r="AT56" s="12"/>
      <c r="AU56" s="11"/>
      <c r="AV56" s="12"/>
      <c r="AW56" s="11"/>
      <c r="AX56" s="12"/>
      <c r="AY56" s="38"/>
      <c r="AZ56" s="35">
        <f t="shared" si="3"/>
        <v>0</v>
      </c>
      <c r="BA56" s="28">
        <f t="shared" si="4"/>
        <v>0</v>
      </c>
    </row>
    <row r="57" spans="1:53" ht="15" thickBot="1">
      <c r="A57" s="42" t="s">
        <v>67</v>
      </c>
      <c r="B57" s="39">
        <f aca="true" t="shared" si="5" ref="B57:AG57">SUM(B5,B6,B11,B24,B25,)</f>
        <v>0</v>
      </c>
      <c r="C57" s="30">
        <f t="shared" si="5"/>
        <v>0</v>
      </c>
      <c r="D57" s="39">
        <f t="shared" si="5"/>
        <v>9</v>
      </c>
      <c r="E57" s="30">
        <f t="shared" si="5"/>
        <v>10.600000000000001</v>
      </c>
      <c r="F57" s="39">
        <f t="shared" si="5"/>
        <v>0</v>
      </c>
      <c r="G57" s="30">
        <f t="shared" si="5"/>
        <v>0</v>
      </c>
      <c r="H57" s="39">
        <f t="shared" si="5"/>
        <v>219</v>
      </c>
      <c r="I57" s="30">
        <f t="shared" si="5"/>
        <v>17.3</v>
      </c>
      <c r="J57" s="39">
        <f t="shared" si="5"/>
        <v>38</v>
      </c>
      <c r="K57" s="30">
        <f t="shared" si="5"/>
        <v>18.6</v>
      </c>
      <c r="L57" s="39">
        <f t="shared" si="5"/>
        <v>4</v>
      </c>
      <c r="M57" s="30">
        <f t="shared" si="5"/>
        <v>4.5</v>
      </c>
      <c r="N57" s="39">
        <f t="shared" si="5"/>
        <v>248</v>
      </c>
      <c r="O57" s="30">
        <f t="shared" si="5"/>
        <v>32</v>
      </c>
      <c r="P57" s="39">
        <f t="shared" si="5"/>
        <v>0</v>
      </c>
      <c r="Q57" s="30">
        <f t="shared" si="5"/>
        <v>0</v>
      </c>
      <c r="R57" s="39">
        <f t="shared" si="5"/>
        <v>227</v>
      </c>
      <c r="S57" s="30">
        <f t="shared" si="5"/>
        <v>152.10000000000002</v>
      </c>
      <c r="T57" s="39">
        <f t="shared" si="5"/>
        <v>17</v>
      </c>
      <c r="U57" s="30">
        <f t="shared" si="5"/>
        <v>8.6</v>
      </c>
      <c r="V57" s="39">
        <f t="shared" si="5"/>
        <v>12</v>
      </c>
      <c r="W57" s="30">
        <f t="shared" si="5"/>
        <v>9</v>
      </c>
      <c r="X57" s="39">
        <f t="shared" si="5"/>
        <v>7</v>
      </c>
      <c r="Y57" s="30">
        <f t="shared" si="5"/>
        <v>6</v>
      </c>
      <c r="Z57" s="39">
        <f t="shared" si="5"/>
        <v>0</v>
      </c>
      <c r="AA57" s="30">
        <f t="shared" si="5"/>
        <v>0</v>
      </c>
      <c r="AB57" s="39">
        <f t="shared" si="5"/>
        <v>0</v>
      </c>
      <c r="AC57" s="30">
        <f t="shared" si="5"/>
        <v>0</v>
      </c>
      <c r="AD57" s="39">
        <f t="shared" si="5"/>
        <v>0</v>
      </c>
      <c r="AE57" s="30">
        <f t="shared" si="5"/>
        <v>0</v>
      </c>
      <c r="AF57" s="39">
        <f t="shared" si="5"/>
        <v>0</v>
      </c>
      <c r="AG57" s="30">
        <f t="shared" si="5"/>
        <v>0</v>
      </c>
      <c r="AH57" s="39">
        <f aca="true" t="shared" si="6" ref="AH57:BA57">SUM(AH5,AH6,AH11,AH24,AH25,)</f>
        <v>2</v>
      </c>
      <c r="AI57" s="30">
        <f t="shared" si="6"/>
        <v>0.9</v>
      </c>
      <c r="AJ57" s="39">
        <f t="shared" si="6"/>
        <v>0</v>
      </c>
      <c r="AK57" s="30">
        <f t="shared" si="6"/>
        <v>0</v>
      </c>
      <c r="AL57" s="39">
        <f t="shared" si="6"/>
        <v>6</v>
      </c>
      <c r="AM57" s="30">
        <f t="shared" si="6"/>
        <v>2</v>
      </c>
      <c r="AN57" s="39">
        <f t="shared" si="6"/>
        <v>0</v>
      </c>
      <c r="AO57" s="30">
        <f t="shared" si="6"/>
        <v>0</v>
      </c>
      <c r="AP57" s="39">
        <f t="shared" si="6"/>
        <v>0</v>
      </c>
      <c r="AQ57" s="30">
        <f t="shared" si="6"/>
        <v>0</v>
      </c>
      <c r="AR57" s="39">
        <f t="shared" si="6"/>
        <v>0</v>
      </c>
      <c r="AS57" s="30">
        <f t="shared" si="6"/>
        <v>0</v>
      </c>
      <c r="AT57" s="39">
        <f t="shared" si="6"/>
        <v>0</v>
      </c>
      <c r="AU57" s="30">
        <f t="shared" si="6"/>
        <v>0</v>
      </c>
      <c r="AV57" s="39">
        <f t="shared" si="6"/>
        <v>0</v>
      </c>
      <c r="AW57" s="30">
        <f t="shared" si="6"/>
        <v>0</v>
      </c>
      <c r="AX57" s="39">
        <f t="shared" si="6"/>
        <v>0</v>
      </c>
      <c r="AY57" s="30">
        <f t="shared" si="6"/>
        <v>0</v>
      </c>
      <c r="AZ57" s="29">
        <f t="shared" si="6"/>
        <v>789</v>
      </c>
      <c r="BA57" s="30">
        <f t="shared" si="6"/>
        <v>261.6</v>
      </c>
    </row>
    <row r="58" spans="1:53" ht="15" thickBot="1">
      <c r="A58" s="42" t="s">
        <v>69</v>
      </c>
      <c r="B58" s="39">
        <f aca="true" t="shared" si="7" ref="B58:AG58">SUM(B52,B7,B8,B12,B26,B27,B28,B31,B33,B34,B35,B36,B10,B32,B9)</f>
        <v>9</v>
      </c>
      <c r="C58" s="30">
        <f t="shared" si="7"/>
        <v>7.699999999999999</v>
      </c>
      <c r="D58" s="39">
        <f t="shared" si="7"/>
        <v>1854</v>
      </c>
      <c r="E58" s="30">
        <f t="shared" si="7"/>
        <v>2269.9000000000005</v>
      </c>
      <c r="F58" s="39">
        <f t="shared" si="7"/>
        <v>271</v>
      </c>
      <c r="G58" s="30">
        <f t="shared" si="7"/>
        <v>484.6</v>
      </c>
      <c r="H58" s="39">
        <f t="shared" si="7"/>
        <v>8176</v>
      </c>
      <c r="I58" s="30">
        <f t="shared" si="7"/>
        <v>1209.9</v>
      </c>
      <c r="J58" s="39">
        <f t="shared" si="7"/>
        <v>5033</v>
      </c>
      <c r="K58" s="30">
        <f t="shared" si="7"/>
        <v>4271</v>
      </c>
      <c r="L58" s="39">
        <f t="shared" si="7"/>
        <v>366</v>
      </c>
      <c r="M58" s="30">
        <f t="shared" si="7"/>
        <v>263.59999999999997</v>
      </c>
      <c r="N58" s="39">
        <f t="shared" si="7"/>
        <v>35436</v>
      </c>
      <c r="O58" s="30">
        <f t="shared" si="7"/>
        <v>4727.6</v>
      </c>
      <c r="P58" s="39">
        <f t="shared" si="7"/>
        <v>628</v>
      </c>
      <c r="Q58" s="30">
        <f t="shared" si="7"/>
        <v>913.5</v>
      </c>
      <c r="R58" s="39">
        <f t="shared" si="7"/>
        <v>15</v>
      </c>
      <c r="S58" s="30">
        <f t="shared" si="7"/>
        <v>12.5</v>
      </c>
      <c r="T58" s="39">
        <f t="shared" si="7"/>
        <v>10</v>
      </c>
      <c r="U58" s="30">
        <f t="shared" si="7"/>
        <v>7.6</v>
      </c>
      <c r="V58" s="39">
        <f t="shared" si="7"/>
        <v>1125</v>
      </c>
      <c r="W58" s="30">
        <f t="shared" si="7"/>
        <v>869.3000000000001</v>
      </c>
      <c r="X58" s="39">
        <f t="shared" si="7"/>
        <v>2328</v>
      </c>
      <c r="Y58" s="30">
        <f t="shared" si="7"/>
        <v>1879.4</v>
      </c>
      <c r="Z58" s="39">
        <f t="shared" si="7"/>
        <v>7</v>
      </c>
      <c r="AA58" s="30">
        <f t="shared" si="7"/>
        <v>22.7</v>
      </c>
      <c r="AB58" s="39">
        <f t="shared" si="7"/>
        <v>171</v>
      </c>
      <c r="AC58" s="30">
        <f t="shared" si="7"/>
        <v>272.5</v>
      </c>
      <c r="AD58" s="39">
        <f t="shared" si="7"/>
        <v>116</v>
      </c>
      <c r="AE58" s="30">
        <f t="shared" si="7"/>
        <v>54.900000000000006</v>
      </c>
      <c r="AF58" s="39">
        <f t="shared" si="7"/>
        <v>179</v>
      </c>
      <c r="AG58" s="30">
        <f t="shared" si="7"/>
        <v>552</v>
      </c>
      <c r="AH58" s="39">
        <f aca="true" t="shared" si="8" ref="AH58:AY58">SUM(AH52,AH7,AH8,AH12,AH26,AH27,AH28,AH31,AH33,AH34,AH35,AH36,AH10,AH32,AH9)</f>
        <v>7058</v>
      </c>
      <c r="AI58" s="30">
        <f t="shared" si="8"/>
        <v>1015.3</v>
      </c>
      <c r="AJ58" s="39">
        <f t="shared" si="8"/>
        <v>0</v>
      </c>
      <c r="AK58" s="30">
        <f t="shared" si="8"/>
        <v>0</v>
      </c>
      <c r="AL58" s="39">
        <f t="shared" si="8"/>
        <v>1918</v>
      </c>
      <c r="AM58" s="30">
        <f t="shared" si="8"/>
        <v>491.2</v>
      </c>
      <c r="AN58" s="39">
        <f t="shared" si="8"/>
        <v>295</v>
      </c>
      <c r="AO58" s="30">
        <f t="shared" si="8"/>
        <v>142.8</v>
      </c>
      <c r="AP58" s="39">
        <f t="shared" si="8"/>
        <v>472</v>
      </c>
      <c r="AQ58" s="30">
        <f t="shared" si="8"/>
        <v>130.8</v>
      </c>
      <c r="AR58" s="39">
        <f t="shared" si="8"/>
        <v>15</v>
      </c>
      <c r="AS58" s="30">
        <f t="shared" si="8"/>
        <v>13.600000000000001</v>
      </c>
      <c r="AT58" s="39">
        <f t="shared" si="8"/>
        <v>189</v>
      </c>
      <c r="AU58" s="30">
        <f t="shared" si="8"/>
        <v>324</v>
      </c>
      <c r="AV58" s="39">
        <f t="shared" si="8"/>
        <v>1</v>
      </c>
      <c r="AW58" s="30">
        <f t="shared" si="8"/>
        <v>6.8</v>
      </c>
      <c r="AX58" s="39">
        <f t="shared" si="8"/>
        <v>836</v>
      </c>
      <c r="AY58" s="30">
        <f t="shared" si="8"/>
        <v>150.20000000000002</v>
      </c>
      <c r="AZ58" s="29">
        <f>SUM(AZ7,AZ8,AZ12,AZ26,AZ27,AZ28,AZ31,AZ33,AZ34,AZ35,AZ36,AZ10,AZ32,AZ9)</f>
        <v>66486</v>
      </c>
      <c r="BA58" s="30">
        <f>SUM(BA7,BA8,BA12,BA26,BA27,BA28,BA31,BA33,BA34,BA35,BA36,BA10,BA32,BA9)</f>
        <v>20086.5</v>
      </c>
    </row>
    <row r="59" spans="1:53" ht="15" thickBot="1">
      <c r="A59" s="42" t="s">
        <v>70</v>
      </c>
      <c r="B59" s="40">
        <f aca="true" t="shared" si="9" ref="B59:AG59">SUM(B38)</f>
        <v>35</v>
      </c>
      <c r="C59" s="31">
        <f t="shared" si="9"/>
        <v>27.4</v>
      </c>
      <c r="D59" s="40">
        <f t="shared" si="9"/>
        <v>314</v>
      </c>
      <c r="E59" s="31">
        <f t="shared" si="9"/>
        <v>520.7</v>
      </c>
      <c r="F59" s="40">
        <f t="shared" si="9"/>
        <v>223</v>
      </c>
      <c r="G59" s="31">
        <f t="shared" si="9"/>
        <v>443.1</v>
      </c>
      <c r="H59" s="40">
        <f t="shared" si="9"/>
        <v>1203</v>
      </c>
      <c r="I59" s="31">
        <f t="shared" si="9"/>
        <v>221</v>
      </c>
      <c r="J59" s="40">
        <f t="shared" si="9"/>
        <v>12808</v>
      </c>
      <c r="K59" s="31">
        <f t="shared" si="9"/>
        <v>6172.8</v>
      </c>
      <c r="L59" s="40">
        <f t="shared" si="9"/>
        <v>54</v>
      </c>
      <c r="M59" s="31">
        <f t="shared" si="9"/>
        <v>48</v>
      </c>
      <c r="N59" s="40">
        <f t="shared" si="9"/>
        <v>4286</v>
      </c>
      <c r="O59" s="31">
        <f t="shared" si="9"/>
        <v>570.4</v>
      </c>
      <c r="P59" s="40">
        <f t="shared" si="9"/>
        <v>139</v>
      </c>
      <c r="Q59" s="31">
        <f t="shared" si="9"/>
        <v>341.4</v>
      </c>
      <c r="R59" s="40">
        <f t="shared" si="9"/>
        <v>0</v>
      </c>
      <c r="S59" s="31">
        <f t="shared" si="9"/>
        <v>0</v>
      </c>
      <c r="T59" s="40">
        <f t="shared" si="9"/>
        <v>251</v>
      </c>
      <c r="U59" s="31">
        <f t="shared" si="9"/>
        <v>112.1</v>
      </c>
      <c r="V59" s="40">
        <f t="shared" si="9"/>
        <v>2</v>
      </c>
      <c r="W59" s="31">
        <f t="shared" si="9"/>
        <v>1.5</v>
      </c>
      <c r="X59" s="40">
        <f t="shared" si="9"/>
        <v>22</v>
      </c>
      <c r="Y59" s="31">
        <f t="shared" si="9"/>
        <v>171.4</v>
      </c>
      <c r="Z59" s="40">
        <f t="shared" si="9"/>
        <v>1</v>
      </c>
      <c r="AA59" s="31">
        <f t="shared" si="9"/>
        <v>4.5</v>
      </c>
      <c r="AB59" s="40">
        <f t="shared" si="9"/>
        <v>0</v>
      </c>
      <c r="AC59" s="31">
        <f t="shared" si="9"/>
        <v>0</v>
      </c>
      <c r="AD59" s="40">
        <f t="shared" si="9"/>
        <v>0</v>
      </c>
      <c r="AE59" s="31">
        <f t="shared" si="9"/>
        <v>0</v>
      </c>
      <c r="AF59" s="40">
        <f t="shared" si="9"/>
        <v>22</v>
      </c>
      <c r="AG59" s="31">
        <f t="shared" si="9"/>
        <v>171.4</v>
      </c>
      <c r="AH59" s="40">
        <f aca="true" t="shared" si="10" ref="AH59:BA59">SUM(AH38)</f>
        <v>147</v>
      </c>
      <c r="AI59" s="31">
        <f t="shared" si="10"/>
        <v>18.3</v>
      </c>
      <c r="AJ59" s="40">
        <f t="shared" si="10"/>
        <v>0</v>
      </c>
      <c r="AK59" s="31">
        <f t="shared" si="10"/>
        <v>0</v>
      </c>
      <c r="AL59" s="40">
        <f t="shared" si="10"/>
        <v>115</v>
      </c>
      <c r="AM59" s="31">
        <f t="shared" si="10"/>
        <v>39.2</v>
      </c>
      <c r="AN59" s="40">
        <f t="shared" si="10"/>
        <v>53</v>
      </c>
      <c r="AO59" s="31">
        <f t="shared" si="10"/>
        <v>14</v>
      </c>
      <c r="AP59" s="40">
        <f t="shared" si="10"/>
        <v>0</v>
      </c>
      <c r="AQ59" s="31">
        <f t="shared" si="10"/>
        <v>0</v>
      </c>
      <c r="AR59" s="40">
        <f t="shared" si="10"/>
        <v>0</v>
      </c>
      <c r="AS59" s="31">
        <f t="shared" si="10"/>
        <v>0</v>
      </c>
      <c r="AT59" s="40">
        <f t="shared" si="10"/>
        <v>0</v>
      </c>
      <c r="AU59" s="31">
        <f t="shared" si="10"/>
        <v>0</v>
      </c>
      <c r="AV59" s="40">
        <f t="shared" si="10"/>
        <v>1</v>
      </c>
      <c r="AW59" s="31">
        <f t="shared" si="10"/>
        <v>5</v>
      </c>
      <c r="AX59" s="40">
        <f t="shared" si="10"/>
        <v>0</v>
      </c>
      <c r="AY59" s="31">
        <f t="shared" si="10"/>
        <v>0</v>
      </c>
      <c r="AZ59" s="27">
        <f t="shared" si="10"/>
        <v>19676</v>
      </c>
      <c r="BA59" s="31">
        <f t="shared" si="10"/>
        <v>8882.199999999999</v>
      </c>
    </row>
    <row r="60" spans="1:53" ht="15" thickBot="1">
      <c r="A60" s="42" t="s">
        <v>71</v>
      </c>
      <c r="B60" s="40">
        <f aca="true" t="shared" si="11" ref="B60:AG60">SUM(B13,B14,B15,B16,B17,B18,B21,B23,B19,B20)</f>
        <v>260</v>
      </c>
      <c r="C60" s="31">
        <f t="shared" si="11"/>
        <v>203.10000000000002</v>
      </c>
      <c r="D60" s="40">
        <f t="shared" si="11"/>
        <v>383</v>
      </c>
      <c r="E60" s="31">
        <f t="shared" si="11"/>
        <v>609.8</v>
      </c>
      <c r="F60" s="40">
        <f t="shared" si="11"/>
        <v>134</v>
      </c>
      <c r="G60" s="31">
        <f t="shared" si="11"/>
        <v>255.40000000000003</v>
      </c>
      <c r="H60" s="40">
        <f t="shared" si="11"/>
        <v>2020</v>
      </c>
      <c r="I60" s="31">
        <f t="shared" si="11"/>
        <v>271.9</v>
      </c>
      <c r="J60" s="40">
        <f t="shared" si="11"/>
        <v>3963</v>
      </c>
      <c r="K60" s="31">
        <f t="shared" si="11"/>
        <v>1766.6</v>
      </c>
      <c r="L60" s="40">
        <f t="shared" si="11"/>
        <v>322</v>
      </c>
      <c r="M60" s="31">
        <f t="shared" si="11"/>
        <v>215.1</v>
      </c>
      <c r="N60" s="40">
        <f t="shared" si="11"/>
        <v>11581</v>
      </c>
      <c r="O60" s="31">
        <f t="shared" si="11"/>
        <v>1143.7000000000003</v>
      </c>
      <c r="P60" s="40">
        <f t="shared" si="11"/>
        <v>502</v>
      </c>
      <c r="Q60" s="31">
        <f t="shared" si="11"/>
        <v>788.5</v>
      </c>
      <c r="R60" s="40">
        <f t="shared" si="11"/>
        <v>0</v>
      </c>
      <c r="S60" s="31">
        <f t="shared" si="11"/>
        <v>0</v>
      </c>
      <c r="T60" s="40">
        <f t="shared" si="11"/>
        <v>0</v>
      </c>
      <c r="U60" s="31">
        <f t="shared" si="11"/>
        <v>0</v>
      </c>
      <c r="V60" s="40">
        <f t="shared" si="11"/>
        <v>0</v>
      </c>
      <c r="W60" s="31">
        <f t="shared" si="11"/>
        <v>0</v>
      </c>
      <c r="X60" s="40">
        <f t="shared" si="11"/>
        <v>4</v>
      </c>
      <c r="Y60" s="31">
        <f t="shared" si="11"/>
        <v>1.5</v>
      </c>
      <c r="Z60" s="40">
        <f t="shared" si="11"/>
        <v>1</v>
      </c>
      <c r="AA60" s="31">
        <f t="shared" si="11"/>
        <v>2.3</v>
      </c>
      <c r="AB60" s="40">
        <f t="shared" si="11"/>
        <v>0</v>
      </c>
      <c r="AC60" s="31">
        <f t="shared" si="11"/>
        <v>0</v>
      </c>
      <c r="AD60" s="40">
        <f t="shared" si="11"/>
        <v>0</v>
      </c>
      <c r="AE60" s="31">
        <f t="shared" si="11"/>
        <v>0</v>
      </c>
      <c r="AF60" s="40">
        <f t="shared" si="11"/>
        <v>1</v>
      </c>
      <c r="AG60" s="31">
        <f t="shared" si="11"/>
        <v>4</v>
      </c>
      <c r="AH60" s="40">
        <f aca="true" t="shared" si="12" ref="AH60:BA60">SUM(AH13,AH14,AH15,AH16,AH17,AH18,AH21,AH23,AH19,AH20)</f>
        <v>3642</v>
      </c>
      <c r="AI60" s="31">
        <f t="shared" si="12"/>
        <v>393.1</v>
      </c>
      <c r="AJ60" s="40">
        <f t="shared" si="12"/>
        <v>18</v>
      </c>
      <c r="AK60" s="31">
        <f t="shared" si="12"/>
        <v>8.3</v>
      </c>
      <c r="AL60" s="40">
        <f t="shared" si="12"/>
        <v>1605</v>
      </c>
      <c r="AM60" s="31">
        <f t="shared" si="12"/>
        <v>670.9</v>
      </c>
      <c r="AN60" s="40">
        <f t="shared" si="12"/>
        <v>420</v>
      </c>
      <c r="AO60" s="31">
        <f t="shared" si="12"/>
        <v>157.79999999999998</v>
      </c>
      <c r="AP60" s="40">
        <f t="shared" si="12"/>
        <v>0</v>
      </c>
      <c r="AQ60" s="31">
        <f t="shared" si="12"/>
        <v>0</v>
      </c>
      <c r="AR60" s="40">
        <f t="shared" si="12"/>
        <v>0</v>
      </c>
      <c r="AS60" s="31">
        <f t="shared" si="12"/>
        <v>0</v>
      </c>
      <c r="AT60" s="40">
        <f t="shared" si="12"/>
        <v>0</v>
      </c>
      <c r="AU60" s="31">
        <f t="shared" si="12"/>
        <v>0</v>
      </c>
      <c r="AV60" s="40">
        <f t="shared" si="12"/>
        <v>0</v>
      </c>
      <c r="AW60" s="31">
        <f t="shared" si="12"/>
        <v>0</v>
      </c>
      <c r="AX60" s="40">
        <f t="shared" si="12"/>
        <v>9</v>
      </c>
      <c r="AY60" s="31">
        <f t="shared" si="12"/>
        <v>1.5</v>
      </c>
      <c r="AZ60" s="27">
        <f t="shared" si="12"/>
        <v>24865</v>
      </c>
      <c r="BA60" s="31">
        <f t="shared" si="12"/>
        <v>6493.500000000001</v>
      </c>
    </row>
    <row r="61" spans="1:53" ht="15" thickBot="1">
      <c r="A61" s="42" t="s">
        <v>72</v>
      </c>
      <c r="B61" s="40">
        <f aca="true" t="shared" si="13" ref="B61:AG61">SUM(B42,B43,B44)</f>
        <v>4</v>
      </c>
      <c r="C61" s="31">
        <f t="shared" si="13"/>
        <v>3</v>
      </c>
      <c r="D61" s="40">
        <f t="shared" si="13"/>
        <v>101</v>
      </c>
      <c r="E61" s="31">
        <f t="shared" si="13"/>
        <v>205.4</v>
      </c>
      <c r="F61" s="40">
        <f t="shared" si="13"/>
        <v>165</v>
      </c>
      <c r="G61" s="31">
        <f t="shared" si="13"/>
        <v>331.7</v>
      </c>
      <c r="H61" s="40">
        <f t="shared" si="13"/>
        <v>848</v>
      </c>
      <c r="I61" s="31">
        <f t="shared" si="13"/>
        <v>183.8</v>
      </c>
      <c r="J61" s="40">
        <f t="shared" si="13"/>
        <v>4199</v>
      </c>
      <c r="K61" s="31">
        <f t="shared" si="13"/>
        <v>1785</v>
      </c>
      <c r="L61" s="40">
        <f t="shared" si="13"/>
        <v>85</v>
      </c>
      <c r="M61" s="31">
        <f t="shared" si="13"/>
        <v>63.5</v>
      </c>
      <c r="N61" s="40">
        <f t="shared" si="13"/>
        <v>3583</v>
      </c>
      <c r="O61" s="31">
        <f t="shared" si="13"/>
        <v>398.29999999999995</v>
      </c>
      <c r="P61" s="40">
        <f t="shared" si="13"/>
        <v>299</v>
      </c>
      <c r="Q61" s="31">
        <f t="shared" si="13"/>
        <v>470.2</v>
      </c>
      <c r="R61" s="40">
        <f t="shared" si="13"/>
        <v>0</v>
      </c>
      <c r="S61" s="31">
        <f t="shared" si="13"/>
        <v>0</v>
      </c>
      <c r="T61" s="40">
        <f t="shared" si="13"/>
        <v>0</v>
      </c>
      <c r="U61" s="31">
        <f t="shared" si="13"/>
        <v>0</v>
      </c>
      <c r="V61" s="40">
        <f t="shared" si="13"/>
        <v>2</v>
      </c>
      <c r="W61" s="31">
        <f t="shared" si="13"/>
        <v>1.1</v>
      </c>
      <c r="X61" s="40">
        <f t="shared" si="13"/>
        <v>7</v>
      </c>
      <c r="Y61" s="31">
        <f t="shared" si="13"/>
        <v>8</v>
      </c>
      <c r="Z61" s="40">
        <f t="shared" si="13"/>
        <v>2</v>
      </c>
      <c r="AA61" s="31">
        <f t="shared" si="13"/>
        <v>4.300000000000001</v>
      </c>
      <c r="AB61" s="40">
        <f t="shared" si="13"/>
        <v>0</v>
      </c>
      <c r="AC61" s="31">
        <f t="shared" si="13"/>
        <v>0</v>
      </c>
      <c r="AD61" s="40">
        <f t="shared" si="13"/>
        <v>4</v>
      </c>
      <c r="AE61" s="31">
        <f t="shared" si="13"/>
        <v>0.5</v>
      </c>
      <c r="AF61" s="40">
        <f t="shared" si="13"/>
        <v>2</v>
      </c>
      <c r="AG61" s="31">
        <f t="shared" si="13"/>
        <v>3</v>
      </c>
      <c r="AH61" s="40">
        <f aca="true" t="shared" si="14" ref="AH61:BA61">SUM(AH42,AH43,AH44)</f>
        <v>4661</v>
      </c>
      <c r="AI61" s="31">
        <f t="shared" si="14"/>
        <v>656</v>
      </c>
      <c r="AJ61" s="40">
        <f t="shared" si="14"/>
        <v>17</v>
      </c>
      <c r="AK61" s="31">
        <f t="shared" si="14"/>
        <v>5.4</v>
      </c>
      <c r="AL61" s="40">
        <f t="shared" si="14"/>
        <v>9650</v>
      </c>
      <c r="AM61" s="31">
        <f t="shared" si="14"/>
        <v>3176.5</v>
      </c>
      <c r="AN61" s="40">
        <f t="shared" si="14"/>
        <v>642</v>
      </c>
      <c r="AO61" s="31">
        <f t="shared" si="14"/>
        <v>214.39999999999998</v>
      </c>
      <c r="AP61" s="40">
        <f t="shared" si="14"/>
        <v>0</v>
      </c>
      <c r="AQ61" s="31">
        <f t="shared" si="14"/>
        <v>0</v>
      </c>
      <c r="AR61" s="40">
        <f t="shared" si="14"/>
        <v>0</v>
      </c>
      <c r="AS61" s="31">
        <f t="shared" si="14"/>
        <v>0</v>
      </c>
      <c r="AT61" s="40">
        <f t="shared" si="14"/>
        <v>0</v>
      </c>
      <c r="AU61" s="31">
        <f t="shared" si="14"/>
        <v>0</v>
      </c>
      <c r="AV61" s="40">
        <f t="shared" si="14"/>
        <v>0</v>
      </c>
      <c r="AW61" s="31">
        <f t="shared" si="14"/>
        <v>0</v>
      </c>
      <c r="AX61" s="40">
        <f t="shared" si="14"/>
        <v>34</v>
      </c>
      <c r="AY61" s="31">
        <f t="shared" si="14"/>
        <v>7.5</v>
      </c>
      <c r="AZ61" s="27">
        <f t="shared" si="14"/>
        <v>24305</v>
      </c>
      <c r="BA61" s="31">
        <f t="shared" si="14"/>
        <v>7517.599999999999</v>
      </c>
    </row>
    <row r="62" spans="1:53" ht="15" thickBot="1">
      <c r="A62" s="42" t="s">
        <v>73</v>
      </c>
      <c r="B62" s="40">
        <f>SUM(B53,B39,B40,B41,B45,B46,B48,B49,B50,B51,)</f>
        <v>0</v>
      </c>
      <c r="C62" s="31">
        <f>SUM(C53,C39,C40,C41,C45,C46,C48,C49,C50,C51)</f>
        <v>0</v>
      </c>
      <c r="D62" s="40">
        <f>SUM(D53,D39,D40,D41,D45,D46,D48,D49,D50,D51,)</f>
        <v>754</v>
      </c>
      <c r="E62" s="31">
        <f>SUM(E53,E39,E40,E41,E45,E46,E48,E49,E50,E51)</f>
        <v>971.6999999999999</v>
      </c>
      <c r="F62" s="40">
        <f>SUM(F53,F39,F40,F41,F45,F46,F48,F49,F50,F51,)</f>
        <v>5</v>
      </c>
      <c r="G62" s="31">
        <f>SUM(G53,G39,G40,G41,G45,G46,G48,G49,G50,G51)</f>
        <v>12</v>
      </c>
      <c r="H62" s="40">
        <f>SUM(H53,H39,H40,H41,H45,H46,H48,H49,H50,H51,)</f>
        <v>937</v>
      </c>
      <c r="I62" s="31">
        <f>SUM(I53,I39,I40,I41,I45,I46,I48,I49,I50,I51)</f>
        <v>129.8</v>
      </c>
      <c r="J62" s="40">
        <f>SUM(J53,J39,J40,J41,J45,J46,J48,J49,J50,J51,)</f>
        <v>588</v>
      </c>
      <c r="K62" s="31">
        <f>SUM(K53,K39,K40,K41,K45,K46,K48,K49,K50,K51)</f>
        <v>366.40000000000003</v>
      </c>
      <c r="L62" s="40">
        <f>SUM(L53,L39,L40,L41,L45,L46,L48,L49,L50,L51,)</f>
        <v>366</v>
      </c>
      <c r="M62" s="31">
        <f>SUM(M53,M39,M40,M41,M45,M46,M48,M49,M50,M51)</f>
        <v>270.7</v>
      </c>
      <c r="N62" s="40">
        <f>SUM(N53,N39,N40,N41,N45,N46,N48,N49,N50,N51,)</f>
        <v>3038</v>
      </c>
      <c r="O62" s="31">
        <f>SUM(O53,O39,O40,O41,O45,O46,O48,O49,O50,O51)</f>
        <v>367.4</v>
      </c>
      <c r="P62" s="40">
        <f>SUM(P53,P39,P40,P41,P45,P46,P48,P49,P50,P51,)</f>
        <v>1139</v>
      </c>
      <c r="Q62" s="31">
        <f>SUM(Q53,Q39,Q40,Q41,Q45,Q46,Q48,Q49,Q50,Q51)</f>
        <v>1831.1000000000004</v>
      </c>
      <c r="R62" s="40">
        <f>SUM(R53,R39,R40,R41,R45,R46,R48,R49,R50,R51,)</f>
        <v>0</v>
      </c>
      <c r="S62" s="31">
        <f>SUM(S53,S39,S40,S41,S45,S46,S48,S49,S50,S51)</f>
        <v>0</v>
      </c>
      <c r="T62" s="40">
        <f>SUM(T53,T39,T40,T41,T45,T46,T48,T49,T50,T51,)</f>
        <v>0</v>
      </c>
      <c r="U62" s="31">
        <f>SUM(U53,U39,U40,U41,U45,U46,U48,U49,U50,U51)</f>
        <v>0</v>
      </c>
      <c r="V62" s="40">
        <f>SUM(V53,V39,V40,V41,V45,V46,V48,V49,V50,V51,)</f>
        <v>9</v>
      </c>
      <c r="W62" s="31">
        <f>SUM(W53,W39,W40,W41,W45,W46,W48,W49,W50,W51)</f>
        <v>5.8</v>
      </c>
      <c r="X62" s="40">
        <f>SUM(X53,X39,X40,X41,X45,X46,X48,X49,X50,X51,)</f>
        <v>178</v>
      </c>
      <c r="Y62" s="31">
        <f>SUM(Y53,Y39,Y40,Y41,Y45,Y46,Y48,Y49,Y50,Y51)</f>
        <v>90</v>
      </c>
      <c r="Z62" s="40">
        <f>SUM(Z53,Z39,Z40,Z41,Z45,Z46,Z48,Z49,Z50,Z51,)</f>
        <v>1</v>
      </c>
      <c r="AA62" s="31">
        <f>SUM(AA53,AA39,AA40,AA41,AA45,AA46,AA48,AA49,AA50,AA51)</f>
        <v>10</v>
      </c>
      <c r="AB62" s="40">
        <f>SUM(AB53,AB39,AB40,AB41,AB45,AB46,AB48,AB49,AB50,AB51,)</f>
        <v>0</v>
      </c>
      <c r="AC62" s="31">
        <f>SUM(AC53,AC39,AC40,AC41,AC45,AC46,AC48,AC49,AC50,AC51)</f>
        <v>0</v>
      </c>
      <c r="AD62" s="40">
        <f>SUM(AD53,AD39,AD40,AD41,AD45,AD46,AD48,AD49,AD50,AD51,)</f>
        <v>0</v>
      </c>
      <c r="AE62" s="31">
        <f>SUM(AE53,AE39,AE40,AE41,AE45,AE46,AE48,AE49,AE50,AE51)</f>
        <v>0</v>
      </c>
      <c r="AF62" s="40">
        <f>SUM(AF53,AF39,AF40,AF41,AF45,AF46,AF48,AF49,AF50,AF51,)</f>
        <v>18</v>
      </c>
      <c r="AG62" s="31">
        <f>SUM(AG53,AG39,AG40,AG41,AG45,AG46,AG48,AG49,AG50,AG51)</f>
        <v>131.4</v>
      </c>
      <c r="AH62" s="40">
        <f>SUM(AH53,AH39,AH40,AH41,AH45,AH46,AH48,AH49,AH50,AH51,)</f>
        <v>47</v>
      </c>
      <c r="AI62" s="31">
        <f>SUM(AI53,AI39,AI40,AI41,AI45,AI46,AI48,AI49,AI50,AI51)</f>
        <v>8.299999999999999</v>
      </c>
      <c r="AJ62" s="40">
        <f>SUM(AJ53,AJ39,AJ40,AJ41,AJ45,AJ46,AJ48,AJ49,AJ50,AJ51,)</f>
        <v>2</v>
      </c>
      <c r="AK62" s="31">
        <f>SUM(AK53,AK39,AK40,AK41,AK45,AK46,AK48,AK49,AK50,AK51)</f>
        <v>1.4</v>
      </c>
      <c r="AL62" s="40">
        <f>SUM(AL53,AL39,AL40,AL41,AL45,AL46,AL48,AL49,AL50,AL51,)</f>
        <v>2065</v>
      </c>
      <c r="AM62" s="31">
        <f>SUM(AM53,AM39,AM40,AM41,AM45,AM46,AM48,AM49,AM50,AM51)</f>
        <v>640.5999999999999</v>
      </c>
      <c r="AN62" s="40">
        <f>SUM(AN53,AN39,AN40,AN41,AN45,AN46,AN48,AN49,AN50,AN51,)</f>
        <v>889</v>
      </c>
      <c r="AO62" s="31">
        <f>SUM(AO53,AO39,AO40,AO41,AO45,AO46,AO48,AO49,AO50,AO51)</f>
        <v>256.8</v>
      </c>
      <c r="AP62" s="40">
        <f>SUM(AP53,AP39,AP40,AP41,AP45,AP46,AP48,AP49,AP50,AP51,)</f>
        <v>0</v>
      </c>
      <c r="AQ62" s="31">
        <f>SUM(AQ53,AQ39,AQ40,AQ41,AQ45,AQ46,AQ48,AQ49,AQ50,AQ51)</f>
        <v>0</v>
      </c>
      <c r="AR62" s="40">
        <f>SUM(AR53,AR39,AR40,AR41,AR45,AR46,AR48,AR49,AR50,AR51,)</f>
        <v>0</v>
      </c>
      <c r="AS62" s="31">
        <f>SUM(AS53,AS39,AS40,AS41,AS45,AS46,AS48,AS49,AS50,AS51)</f>
        <v>0</v>
      </c>
      <c r="AT62" s="40">
        <f>SUM(AT53,AT39,AT40,AT41,AT45,AT46,AT48,AT49,AT50,AT51,)</f>
        <v>0</v>
      </c>
      <c r="AU62" s="31">
        <f>SUM(AU53,AU39,AU40,AU41,AU45,AU46,AU48,AU49,AU50,AU51)</f>
        <v>0</v>
      </c>
      <c r="AV62" s="40">
        <f>SUM(AV53,AV39,AV40,AV41,AV45,AV46,AV48,AV49,AV50,AV51,)</f>
        <v>0</v>
      </c>
      <c r="AW62" s="31">
        <f>SUM(AW53,AW39,AW40,AW41,AW45,AW46,AW48,AW49,AW50,AW51)</f>
        <v>0</v>
      </c>
      <c r="AX62" s="40">
        <f>SUM(AX53,AX39,AX40,AX41,AX45,AX46,AX48,AX49,AX50,AX51,)</f>
        <v>0</v>
      </c>
      <c r="AY62" s="31">
        <f>SUM(AY53,AY39,AY40,AY41,AY45,AY46,AY48,AY49,AY50,AY51)</f>
        <v>0</v>
      </c>
      <c r="AZ62" s="27">
        <f>SUM(AZ53,AZ39,AZ40,AZ41,AZ45,AZ46,AZ48,AZ49,AZ50,AZ51,AZ52)</f>
        <v>10058</v>
      </c>
      <c r="BA62" s="31">
        <f>SUM(BA53,BA39,BA40,BA41,BA45,BA46,BA48,BA49,BA50,BA51,BA52)</f>
        <v>5100.299999999998</v>
      </c>
    </row>
    <row r="63" spans="1:53" ht="15" thickBot="1">
      <c r="A63" s="42" t="s">
        <v>74</v>
      </c>
      <c r="B63" s="41">
        <f aca="true" t="shared" si="15" ref="B63:AG63">SUM(B22,B29,B30,B41,B47,B54,B55,B56)</f>
        <v>7</v>
      </c>
      <c r="C63" s="33">
        <f t="shared" si="15"/>
        <v>9</v>
      </c>
      <c r="D63" s="41">
        <f t="shared" si="15"/>
        <v>57</v>
      </c>
      <c r="E63" s="33">
        <f t="shared" si="15"/>
        <v>95.5</v>
      </c>
      <c r="F63" s="41">
        <f t="shared" si="15"/>
        <v>0</v>
      </c>
      <c r="G63" s="33">
        <f t="shared" si="15"/>
        <v>0</v>
      </c>
      <c r="H63" s="41">
        <f t="shared" si="15"/>
        <v>169</v>
      </c>
      <c r="I63" s="33">
        <f t="shared" si="15"/>
        <v>34.7</v>
      </c>
      <c r="J63" s="41">
        <f t="shared" si="15"/>
        <v>72</v>
      </c>
      <c r="K63" s="33">
        <f t="shared" si="15"/>
        <v>40.599999999999994</v>
      </c>
      <c r="L63" s="41">
        <f t="shared" si="15"/>
        <v>62</v>
      </c>
      <c r="M63" s="33">
        <f t="shared" si="15"/>
        <v>43.5</v>
      </c>
      <c r="N63" s="41">
        <f t="shared" si="15"/>
        <v>3781</v>
      </c>
      <c r="O63" s="33">
        <f t="shared" si="15"/>
        <v>391.2</v>
      </c>
      <c r="P63" s="41">
        <f t="shared" si="15"/>
        <v>222</v>
      </c>
      <c r="Q63" s="33">
        <f t="shared" si="15"/>
        <v>450</v>
      </c>
      <c r="R63" s="41">
        <f t="shared" si="15"/>
        <v>0</v>
      </c>
      <c r="S63" s="33">
        <f t="shared" si="15"/>
        <v>0</v>
      </c>
      <c r="T63" s="41">
        <f t="shared" si="15"/>
        <v>0</v>
      </c>
      <c r="U63" s="33">
        <f t="shared" si="15"/>
        <v>0</v>
      </c>
      <c r="V63" s="41">
        <f t="shared" si="15"/>
        <v>0</v>
      </c>
      <c r="W63" s="33">
        <f t="shared" si="15"/>
        <v>0</v>
      </c>
      <c r="X63" s="41">
        <f t="shared" si="15"/>
        <v>3</v>
      </c>
      <c r="Y63" s="33">
        <f t="shared" si="15"/>
        <v>1</v>
      </c>
      <c r="Z63" s="41">
        <f t="shared" si="15"/>
        <v>0</v>
      </c>
      <c r="AA63" s="33">
        <f t="shared" si="15"/>
        <v>0</v>
      </c>
      <c r="AB63" s="41">
        <f t="shared" si="15"/>
        <v>0</v>
      </c>
      <c r="AC63" s="33">
        <f t="shared" si="15"/>
        <v>0</v>
      </c>
      <c r="AD63" s="41">
        <f t="shared" si="15"/>
        <v>0</v>
      </c>
      <c r="AE63" s="33">
        <f t="shared" si="15"/>
        <v>0</v>
      </c>
      <c r="AF63" s="41">
        <f t="shared" si="15"/>
        <v>0</v>
      </c>
      <c r="AG63" s="33">
        <f t="shared" si="15"/>
        <v>0</v>
      </c>
      <c r="AH63" s="41">
        <f aca="true" t="shared" si="16" ref="AH63:BA63">SUM(AH22,AH29,AH30,AH41,AH47,AH54,AH55,AH56)</f>
        <v>3891</v>
      </c>
      <c r="AI63" s="33">
        <f t="shared" si="16"/>
        <v>524.1999999999999</v>
      </c>
      <c r="AJ63" s="41">
        <f t="shared" si="16"/>
        <v>0</v>
      </c>
      <c r="AK63" s="33">
        <f t="shared" si="16"/>
        <v>0</v>
      </c>
      <c r="AL63" s="41">
        <f t="shared" si="16"/>
        <v>86</v>
      </c>
      <c r="AM63" s="33">
        <f t="shared" si="16"/>
        <v>26.5</v>
      </c>
      <c r="AN63" s="41">
        <f t="shared" si="16"/>
        <v>122</v>
      </c>
      <c r="AO63" s="33">
        <f t="shared" si="16"/>
        <v>38.5</v>
      </c>
      <c r="AP63" s="41">
        <f t="shared" si="16"/>
        <v>0</v>
      </c>
      <c r="AQ63" s="33">
        <f t="shared" si="16"/>
        <v>0</v>
      </c>
      <c r="AR63" s="41">
        <f t="shared" si="16"/>
        <v>0</v>
      </c>
      <c r="AS63" s="33">
        <f t="shared" si="16"/>
        <v>0</v>
      </c>
      <c r="AT63" s="41">
        <f t="shared" si="16"/>
        <v>0</v>
      </c>
      <c r="AU63" s="33">
        <f t="shared" si="16"/>
        <v>0</v>
      </c>
      <c r="AV63" s="41">
        <f t="shared" si="16"/>
        <v>0</v>
      </c>
      <c r="AW63" s="33">
        <f t="shared" si="16"/>
        <v>0</v>
      </c>
      <c r="AX63" s="41">
        <f t="shared" si="16"/>
        <v>0</v>
      </c>
      <c r="AY63" s="33">
        <f t="shared" si="16"/>
        <v>0</v>
      </c>
      <c r="AZ63" s="32">
        <f t="shared" si="16"/>
        <v>8472</v>
      </c>
      <c r="BA63" s="33">
        <f t="shared" si="16"/>
        <v>1654.6999999999998</v>
      </c>
    </row>
    <row r="64" spans="1:53" ht="15" thickBot="1">
      <c r="A64" s="42" t="s">
        <v>75</v>
      </c>
      <c r="B64" s="14">
        <f aca="true" t="shared" si="17" ref="B64:AG64">SUM(B57,B58,B59,B60,B61,B62,B63)</f>
        <v>315</v>
      </c>
      <c r="C64" s="15">
        <f t="shared" si="17"/>
        <v>250.20000000000002</v>
      </c>
      <c r="D64" s="14">
        <f t="shared" si="17"/>
        <v>3472</v>
      </c>
      <c r="E64" s="15">
        <f t="shared" si="17"/>
        <v>4683.600000000001</v>
      </c>
      <c r="F64" s="14">
        <f t="shared" si="17"/>
        <v>798</v>
      </c>
      <c r="G64" s="15">
        <f t="shared" si="17"/>
        <v>1526.8000000000002</v>
      </c>
      <c r="H64" s="14">
        <f t="shared" si="17"/>
        <v>13572</v>
      </c>
      <c r="I64" s="15">
        <f t="shared" si="17"/>
        <v>2068.3999999999996</v>
      </c>
      <c r="J64" s="14">
        <f t="shared" si="17"/>
        <v>26701</v>
      </c>
      <c r="K64" s="15">
        <f t="shared" si="17"/>
        <v>14421.000000000002</v>
      </c>
      <c r="L64" s="14">
        <f t="shared" si="17"/>
        <v>1259</v>
      </c>
      <c r="M64" s="15">
        <f t="shared" si="17"/>
        <v>908.8999999999999</v>
      </c>
      <c r="N64" s="14">
        <f t="shared" si="17"/>
        <v>61953</v>
      </c>
      <c r="O64" s="15">
        <f t="shared" si="17"/>
        <v>7630.6</v>
      </c>
      <c r="P64" s="14">
        <f t="shared" si="17"/>
        <v>2929</v>
      </c>
      <c r="Q64" s="15">
        <f t="shared" si="17"/>
        <v>4794.700000000001</v>
      </c>
      <c r="R64" s="14">
        <f t="shared" si="17"/>
        <v>242</v>
      </c>
      <c r="S64" s="15">
        <f t="shared" si="17"/>
        <v>164.60000000000002</v>
      </c>
      <c r="T64" s="14">
        <f t="shared" si="17"/>
        <v>278</v>
      </c>
      <c r="U64" s="15">
        <f t="shared" si="17"/>
        <v>128.29999999999998</v>
      </c>
      <c r="V64" s="14">
        <f t="shared" si="17"/>
        <v>1150</v>
      </c>
      <c r="W64" s="15">
        <f t="shared" si="17"/>
        <v>886.7</v>
      </c>
      <c r="X64" s="14">
        <f t="shared" si="17"/>
        <v>2549</v>
      </c>
      <c r="Y64" s="15">
        <f t="shared" si="17"/>
        <v>2157.3</v>
      </c>
      <c r="Z64" s="14">
        <f t="shared" si="17"/>
        <v>12</v>
      </c>
      <c r="AA64" s="15">
        <f t="shared" si="17"/>
        <v>43.8</v>
      </c>
      <c r="AB64" s="14">
        <f t="shared" si="17"/>
        <v>171</v>
      </c>
      <c r="AC64" s="15">
        <f t="shared" si="17"/>
        <v>272.5</v>
      </c>
      <c r="AD64" s="14">
        <f t="shared" si="17"/>
        <v>120</v>
      </c>
      <c r="AE64" s="15">
        <f t="shared" si="17"/>
        <v>55.400000000000006</v>
      </c>
      <c r="AF64" s="14">
        <f t="shared" si="17"/>
        <v>222</v>
      </c>
      <c r="AG64" s="15">
        <f t="shared" si="17"/>
        <v>861.8</v>
      </c>
      <c r="AH64" s="14">
        <f aca="true" t="shared" si="18" ref="AH64:BA64">SUM(AH57,AH58,AH59,AH60,AH61,AH62,AH63)</f>
        <v>19448</v>
      </c>
      <c r="AI64" s="15">
        <f t="shared" si="18"/>
        <v>2616.1</v>
      </c>
      <c r="AJ64" s="14">
        <f t="shared" si="18"/>
        <v>37</v>
      </c>
      <c r="AK64" s="15">
        <f t="shared" si="18"/>
        <v>15.100000000000001</v>
      </c>
      <c r="AL64" s="14">
        <f t="shared" si="18"/>
        <v>15445</v>
      </c>
      <c r="AM64" s="15">
        <f t="shared" si="18"/>
        <v>5046.9</v>
      </c>
      <c r="AN64" s="14">
        <f t="shared" si="18"/>
        <v>2421</v>
      </c>
      <c r="AO64" s="15">
        <f t="shared" si="18"/>
        <v>824.3</v>
      </c>
      <c r="AP64" s="14">
        <f t="shared" si="18"/>
        <v>472</v>
      </c>
      <c r="AQ64" s="15">
        <f t="shared" si="18"/>
        <v>130.8</v>
      </c>
      <c r="AR64" s="14">
        <f t="shared" si="18"/>
        <v>15</v>
      </c>
      <c r="AS64" s="15">
        <f t="shared" si="18"/>
        <v>13.600000000000001</v>
      </c>
      <c r="AT64" s="14">
        <f t="shared" si="18"/>
        <v>189</v>
      </c>
      <c r="AU64" s="15">
        <f t="shared" si="18"/>
        <v>324</v>
      </c>
      <c r="AV64" s="14">
        <f t="shared" si="18"/>
        <v>2</v>
      </c>
      <c r="AW64" s="15">
        <f t="shared" si="18"/>
        <v>11.8</v>
      </c>
      <c r="AX64" s="14">
        <f t="shared" si="18"/>
        <v>879</v>
      </c>
      <c r="AY64" s="15">
        <f t="shared" si="18"/>
        <v>159.20000000000002</v>
      </c>
      <c r="AZ64" s="16">
        <f t="shared" si="18"/>
        <v>154651</v>
      </c>
      <c r="BA64" s="17">
        <f t="shared" si="18"/>
        <v>49996.39999999999</v>
      </c>
    </row>
    <row r="65" spans="1:53" ht="14.25">
      <c r="A65" s="1"/>
      <c r="BA65" s="2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</sheetData>
  <sheetProtection password="D959" sheet="1"/>
  <mergeCells count="28">
    <mergeCell ref="AZ3:BA3"/>
    <mergeCell ref="B3:C3"/>
    <mergeCell ref="AX3:AY3"/>
    <mergeCell ref="A1:I1"/>
    <mergeCell ref="J1:K1"/>
    <mergeCell ref="AR3:AS3"/>
    <mergeCell ref="AT3:AU3"/>
    <mergeCell ref="AV3:AW3"/>
    <mergeCell ref="AJ3:AK3"/>
    <mergeCell ref="AL3:AM3"/>
    <mergeCell ref="AN3:AO3"/>
    <mergeCell ref="AP3:AQ3"/>
    <mergeCell ref="AB3:AC3"/>
    <mergeCell ref="AD3:AE3"/>
    <mergeCell ref="AF3:AG3"/>
    <mergeCell ref="AH3:AI3"/>
    <mergeCell ref="X3:Y3"/>
    <mergeCell ref="Z3:AA3"/>
    <mergeCell ref="L3:M3"/>
    <mergeCell ref="N3:O3"/>
    <mergeCell ref="P3:Q3"/>
    <mergeCell ref="R3:S3"/>
    <mergeCell ref="D3:E3"/>
    <mergeCell ref="F3:G3"/>
    <mergeCell ref="H3:I3"/>
    <mergeCell ref="J3:K3"/>
    <mergeCell ref="T3:U3"/>
    <mergeCell ref="V3:W3"/>
  </mergeCells>
  <printOptions/>
  <pageMargins left="0.7" right="0.7" top="0.75" bottom="0.75" header="0.3" footer="0.3"/>
  <pageSetup orientation="portrait" paperSize="9" scale="82" r:id="rId1"/>
  <colBreaks count="2" manualBreakCount="2">
    <brk id="17" max="65535" man="1"/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X28" sqref="AX28"/>
    </sheetView>
  </sheetViews>
  <sheetFormatPr defaultColWidth="8.796875" defaultRowHeight="14.25"/>
  <cols>
    <col min="1" max="1" width="15.3984375" style="0" customWidth="1"/>
    <col min="2" max="2" width="5" style="0" customWidth="1"/>
    <col min="3" max="3" width="6" style="0" customWidth="1"/>
    <col min="4" max="4" width="4.8984375" style="0" customWidth="1"/>
    <col min="5" max="5" width="5.69921875" style="0" customWidth="1"/>
    <col min="6" max="6" width="4.5" style="0" customWidth="1"/>
    <col min="7" max="7" width="5.3984375" style="0" customWidth="1"/>
    <col min="8" max="8" width="4.19921875" style="0" customWidth="1"/>
    <col min="9" max="9" width="5.59765625" style="0" customWidth="1"/>
    <col min="10" max="10" width="4.3984375" style="0" customWidth="1"/>
    <col min="11" max="11" width="5.69921875" style="0" customWidth="1"/>
    <col min="12" max="12" width="4.8984375" style="0" customWidth="1"/>
    <col min="13" max="13" width="5.8984375" style="0" customWidth="1"/>
    <col min="14" max="14" width="4.5" style="0" customWidth="1"/>
    <col min="15" max="15" width="5.8984375" style="0" customWidth="1"/>
    <col min="16" max="16" width="4.5" style="0" customWidth="1"/>
    <col min="17" max="17" width="5.69921875" style="0" customWidth="1"/>
    <col min="18" max="18" width="4.19921875" style="0" customWidth="1"/>
    <col min="19" max="19" width="5.5" style="0" customWidth="1"/>
    <col min="20" max="20" width="4.5" style="0" customWidth="1"/>
    <col min="21" max="21" width="5.5" style="0" customWidth="1"/>
    <col min="22" max="22" width="4.3984375" style="0" customWidth="1"/>
    <col min="23" max="23" width="5.5" style="0" customWidth="1"/>
    <col min="24" max="24" width="4.19921875" style="0" customWidth="1"/>
    <col min="25" max="25" width="5.3984375" style="0" customWidth="1"/>
    <col min="26" max="26" width="4.3984375" style="0" customWidth="1"/>
    <col min="27" max="27" width="5.5" style="0" customWidth="1"/>
    <col min="28" max="28" width="4.09765625" style="0" customWidth="1"/>
    <col min="29" max="29" width="5.59765625" style="0" customWidth="1"/>
    <col min="30" max="30" width="4.3984375" style="0" customWidth="1"/>
    <col min="31" max="31" width="5.59765625" style="0" customWidth="1"/>
    <col min="32" max="32" width="4.59765625" style="0" customWidth="1"/>
    <col min="33" max="33" width="5.69921875" style="0" customWidth="1"/>
    <col min="34" max="34" width="4.19921875" style="0" customWidth="1"/>
    <col min="35" max="35" width="6.09765625" style="0" customWidth="1"/>
    <col min="36" max="36" width="4.59765625" style="0" customWidth="1"/>
    <col min="37" max="37" width="5.8984375" style="0" customWidth="1"/>
    <col min="38" max="38" width="4.59765625" style="0" customWidth="1"/>
    <col min="39" max="39" width="5.59765625" style="0" customWidth="1"/>
    <col min="40" max="40" width="4.5" style="0" customWidth="1"/>
    <col min="41" max="41" width="6" style="0" customWidth="1"/>
    <col min="42" max="42" width="4.3984375" style="0" customWidth="1"/>
    <col min="43" max="43" width="5.5" style="0" customWidth="1"/>
    <col min="44" max="44" width="4" style="0" customWidth="1"/>
    <col min="45" max="45" width="5.19921875" style="0" customWidth="1"/>
    <col min="46" max="46" width="4.09765625" style="0" customWidth="1"/>
    <col min="47" max="47" width="5.5" style="0" customWidth="1"/>
    <col min="48" max="48" width="4" style="0" customWidth="1"/>
    <col min="49" max="49" width="5.5" style="0" customWidth="1"/>
    <col min="50" max="50" width="3.5" style="0" customWidth="1"/>
    <col min="51" max="51" width="5.5" style="0" customWidth="1"/>
    <col min="52" max="52" width="4.3984375" style="0" customWidth="1"/>
    <col min="53" max="53" width="6.19921875" style="0" customWidth="1"/>
    <col min="54" max="54" width="7" style="0" customWidth="1"/>
    <col min="55" max="55" width="6.3984375" style="0" customWidth="1"/>
  </cols>
  <sheetData>
    <row r="1" spans="1:12" ht="1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7" t="s">
        <v>82</v>
      </c>
      <c r="K1" s="47"/>
      <c r="L1" s="5">
        <v>2009</v>
      </c>
    </row>
    <row r="2" ht="15" thickBot="1"/>
    <row r="3" spans="1:55" ht="15" thickBot="1">
      <c r="A3" s="18" t="s">
        <v>80</v>
      </c>
      <c r="B3" s="43" t="s">
        <v>0</v>
      </c>
      <c r="C3" s="44"/>
      <c r="D3" s="43" t="s">
        <v>1</v>
      </c>
      <c r="E3" s="44"/>
      <c r="F3" s="43" t="s">
        <v>2</v>
      </c>
      <c r="G3" s="44"/>
      <c r="H3" s="43" t="s">
        <v>3</v>
      </c>
      <c r="I3" s="44"/>
      <c r="J3" s="43" t="s">
        <v>4</v>
      </c>
      <c r="K3" s="44"/>
      <c r="L3" s="43" t="s">
        <v>5</v>
      </c>
      <c r="M3" s="44"/>
      <c r="N3" s="43" t="s">
        <v>6</v>
      </c>
      <c r="O3" s="44"/>
      <c r="P3" s="43" t="s">
        <v>83</v>
      </c>
      <c r="Q3" s="44"/>
      <c r="R3" s="43" t="s">
        <v>8</v>
      </c>
      <c r="S3" s="44"/>
      <c r="T3" s="43" t="s">
        <v>9</v>
      </c>
      <c r="U3" s="44"/>
      <c r="V3" s="43" t="s">
        <v>10</v>
      </c>
      <c r="W3" s="45"/>
      <c r="X3" s="43" t="s">
        <v>11</v>
      </c>
      <c r="Y3" s="44"/>
      <c r="Z3" s="43" t="s">
        <v>12</v>
      </c>
      <c r="AA3" s="44"/>
      <c r="AB3" s="43" t="s">
        <v>13</v>
      </c>
      <c r="AC3" s="44"/>
      <c r="AD3" s="43" t="s">
        <v>14</v>
      </c>
      <c r="AE3" s="44"/>
      <c r="AF3" s="43" t="s">
        <v>15</v>
      </c>
      <c r="AG3" s="44"/>
      <c r="AH3" s="43" t="s">
        <v>16</v>
      </c>
      <c r="AI3" s="44"/>
      <c r="AJ3" s="43" t="s">
        <v>17</v>
      </c>
      <c r="AK3" s="44"/>
      <c r="AL3" s="43" t="s">
        <v>18</v>
      </c>
      <c r="AM3" s="44"/>
      <c r="AN3" s="43" t="s">
        <v>19</v>
      </c>
      <c r="AO3" s="44"/>
      <c r="AP3" s="43" t="s">
        <v>68</v>
      </c>
      <c r="AQ3" s="44"/>
      <c r="AR3" s="43" t="s">
        <v>88</v>
      </c>
      <c r="AS3" s="44"/>
      <c r="AT3" s="43" t="s">
        <v>89</v>
      </c>
      <c r="AU3" s="44"/>
      <c r="AV3" s="43" t="s">
        <v>94</v>
      </c>
      <c r="AW3" s="44"/>
      <c r="AX3" s="43" t="s">
        <v>93</v>
      </c>
      <c r="AY3" s="44"/>
      <c r="AZ3" s="43" t="s">
        <v>7</v>
      </c>
      <c r="BA3" s="44"/>
      <c r="BB3" s="43" t="s">
        <v>20</v>
      </c>
      <c r="BC3" s="44"/>
    </row>
    <row r="4" spans="1:55" ht="15" thickBot="1">
      <c r="A4" s="19" t="s">
        <v>79</v>
      </c>
      <c r="B4" s="24" t="s">
        <v>21</v>
      </c>
      <c r="C4" s="24" t="s">
        <v>22</v>
      </c>
      <c r="D4" s="24" t="s">
        <v>21</v>
      </c>
      <c r="E4" s="24" t="s">
        <v>22</v>
      </c>
      <c r="F4" s="24" t="s">
        <v>21</v>
      </c>
      <c r="G4" s="24" t="s">
        <v>22</v>
      </c>
      <c r="H4" s="24" t="s">
        <v>21</v>
      </c>
      <c r="I4" s="24" t="s">
        <v>22</v>
      </c>
      <c r="J4" s="24" t="s">
        <v>21</v>
      </c>
      <c r="K4" s="24" t="s">
        <v>22</v>
      </c>
      <c r="L4" s="24" t="s">
        <v>21</v>
      </c>
      <c r="M4" s="24" t="s">
        <v>22</v>
      </c>
      <c r="N4" s="24" t="s">
        <v>21</v>
      </c>
      <c r="O4" s="24" t="s">
        <v>22</v>
      </c>
      <c r="P4" s="24" t="s">
        <v>21</v>
      </c>
      <c r="Q4" s="24" t="s">
        <v>22</v>
      </c>
      <c r="R4" s="24" t="s">
        <v>21</v>
      </c>
      <c r="S4" s="24" t="s">
        <v>22</v>
      </c>
      <c r="T4" s="24" t="s">
        <v>21</v>
      </c>
      <c r="U4" s="24" t="s">
        <v>22</v>
      </c>
      <c r="V4" s="24" t="s">
        <v>21</v>
      </c>
      <c r="W4" s="24" t="s">
        <v>22</v>
      </c>
      <c r="X4" s="24" t="s">
        <v>21</v>
      </c>
      <c r="Y4" s="24" t="s">
        <v>22</v>
      </c>
      <c r="Z4" s="24" t="s">
        <v>21</v>
      </c>
      <c r="AA4" s="24" t="s">
        <v>22</v>
      </c>
      <c r="AB4" s="24" t="s">
        <v>21</v>
      </c>
      <c r="AC4" s="24" t="s">
        <v>22</v>
      </c>
      <c r="AD4" s="24" t="s">
        <v>21</v>
      </c>
      <c r="AE4" s="24" t="s">
        <v>22</v>
      </c>
      <c r="AF4" s="24" t="s">
        <v>21</v>
      </c>
      <c r="AG4" s="24" t="s">
        <v>22</v>
      </c>
      <c r="AH4" s="24" t="s">
        <v>21</v>
      </c>
      <c r="AI4" s="24" t="s">
        <v>22</v>
      </c>
      <c r="AJ4" s="24" t="s">
        <v>21</v>
      </c>
      <c r="AK4" s="24" t="s">
        <v>22</v>
      </c>
      <c r="AL4" s="24" t="s">
        <v>21</v>
      </c>
      <c r="AM4" s="24" t="s">
        <v>22</v>
      </c>
      <c r="AN4" s="24" t="s">
        <v>21</v>
      </c>
      <c r="AO4" s="24" t="s">
        <v>22</v>
      </c>
      <c r="AP4" s="24" t="s">
        <v>21</v>
      </c>
      <c r="AQ4" s="24" t="s">
        <v>22</v>
      </c>
      <c r="AR4" s="24" t="s">
        <v>21</v>
      </c>
      <c r="AS4" s="24" t="s">
        <v>22</v>
      </c>
      <c r="AT4" s="24" t="s">
        <v>21</v>
      </c>
      <c r="AU4" s="24" t="s">
        <v>22</v>
      </c>
      <c r="AV4" s="24" t="s">
        <v>21</v>
      </c>
      <c r="AW4" s="24" t="s">
        <v>22</v>
      </c>
      <c r="AX4" s="24" t="s">
        <v>21</v>
      </c>
      <c r="AY4" s="24" t="s">
        <v>22</v>
      </c>
      <c r="AZ4" s="24" t="s">
        <v>21</v>
      </c>
      <c r="BA4" s="24" t="s">
        <v>22</v>
      </c>
      <c r="BB4" s="24" t="s">
        <v>21</v>
      </c>
      <c r="BC4" s="25" t="s">
        <v>22</v>
      </c>
    </row>
    <row r="5" spans="1:55" ht="15" thickBot="1">
      <c r="A5" s="20" t="s">
        <v>23</v>
      </c>
      <c r="B5" s="8"/>
      <c r="C5" s="4"/>
      <c r="D5" s="3">
        <v>3</v>
      </c>
      <c r="E5" s="4">
        <v>1.9</v>
      </c>
      <c r="F5" s="3"/>
      <c r="G5" s="4"/>
      <c r="H5" s="3">
        <v>2</v>
      </c>
      <c r="I5" s="4">
        <v>0.3</v>
      </c>
      <c r="J5" s="3"/>
      <c r="K5" s="4"/>
      <c r="L5" s="3"/>
      <c r="M5" s="4"/>
      <c r="N5" s="3">
        <v>5</v>
      </c>
      <c r="O5" s="4">
        <v>1.2</v>
      </c>
      <c r="P5" s="3"/>
      <c r="Q5" s="4"/>
      <c r="R5" s="3">
        <v>68</v>
      </c>
      <c r="S5" s="4">
        <v>50.4</v>
      </c>
      <c r="T5" s="3">
        <v>3</v>
      </c>
      <c r="U5" s="4">
        <v>2.1</v>
      </c>
      <c r="V5" s="3"/>
      <c r="W5" s="4"/>
      <c r="X5" s="3">
        <v>1</v>
      </c>
      <c r="Y5" s="4">
        <v>0.5</v>
      </c>
      <c r="Z5" s="3"/>
      <c r="AA5" s="4"/>
      <c r="AB5" s="3"/>
      <c r="AC5" s="4"/>
      <c r="AD5" s="3">
        <v>2</v>
      </c>
      <c r="AE5" s="4">
        <v>0.6</v>
      </c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3"/>
      <c r="BA5" s="36"/>
      <c r="BB5" s="34">
        <f aca="true" t="shared" si="0" ref="BB5:BB36">SUM(AR5,AT5,AV5,AX5,B5,D5,F5,H5,J5,L5,N5,P5,R5,T5,V5,X5,Z5,AB5,AD5,AF5,AH5,AJ5,AL5,AN5,AP5,AZ5)</f>
        <v>84</v>
      </c>
      <c r="BC5" s="26">
        <f aca="true" t="shared" si="1" ref="BC5:BC36">SUM(AS5,AU5,AW5,AY5,C5,E5,G5,I5,K5,M5,O5,Q5,S5,U5,W5,Y5,AA5,AC5,AE5,AG5,AI5,AK5,AM5,AO5,AQ5,BA5)</f>
        <v>57</v>
      </c>
    </row>
    <row r="6" spans="1:55" ht="15" thickBot="1">
      <c r="A6" s="21" t="s">
        <v>24</v>
      </c>
      <c r="B6" s="9"/>
      <c r="C6" s="7"/>
      <c r="D6" s="6">
        <v>8</v>
      </c>
      <c r="E6" s="7">
        <v>10</v>
      </c>
      <c r="F6" s="6"/>
      <c r="G6" s="7"/>
      <c r="H6" s="6">
        <v>183</v>
      </c>
      <c r="I6" s="7">
        <v>13.4</v>
      </c>
      <c r="J6" s="6">
        <v>28</v>
      </c>
      <c r="K6" s="7">
        <v>16.4</v>
      </c>
      <c r="L6" s="6"/>
      <c r="M6" s="7"/>
      <c r="N6" s="6">
        <v>564</v>
      </c>
      <c r="O6" s="7">
        <v>71</v>
      </c>
      <c r="P6" s="6"/>
      <c r="Q6" s="7"/>
      <c r="R6" s="6">
        <v>90</v>
      </c>
      <c r="S6" s="7">
        <v>64.2</v>
      </c>
      <c r="T6" s="6">
        <v>11</v>
      </c>
      <c r="U6" s="7">
        <v>5.9</v>
      </c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>
        <v>1</v>
      </c>
      <c r="AI6" s="7">
        <v>0.4</v>
      </c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37"/>
      <c r="BB6" s="34">
        <f t="shared" si="0"/>
        <v>885</v>
      </c>
      <c r="BC6" s="26">
        <f t="shared" si="1"/>
        <v>181.3</v>
      </c>
    </row>
    <row r="7" spans="1:55" ht="15" thickBot="1">
      <c r="A7" s="21" t="s">
        <v>25</v>
      </c>
      <c r="B7" s="9"/>
      <c r="C7" s="7"/>
      <c r="D7" s="6">
        <v>15</v>
      </c>
      <c r="E7" s="7">
        <v>24.1</v>
      </c>
      <c r="F7" s="6"/>
      <c r="G7" s="7"/>
      <c r="H7" s="6">
        <v>459</v>
      </c>
      <c r="I7" s="7">
        <v>39.4</v>
      </c>
      <c r="J7" s="6">
        <v>115</v>
      </c>
      <c r="K7" s="7">
        <v>53.4</v>
      </c>
      <c r="L7" s="6">
        <v>8</v>
      </c>
      <c r="M7" s="7">
        <v>4.4</v>
      </c>
      <c r="N7" s="6">
        <v>4277</v>
      </c>
      <c r="O7" s="7">
        <v>430</v>
      </c>
      <c r="P7" s="6">
        <v>1</v>
      </c>
      <c r="Q7" s="7">
        <v>0.9</v>
      </c>
      <c r="R7" s="6">
        <v>20</v>
      </c>
      <c r="S7" s="7">
        <v>17</v>
      </c>
      <c r="T7" s="6"/>
      <c r="U7" s="7"/>
      <c r="V7" s="6"/>
      <c r="W7" s="7"/>
      <c r="X7" s="6">
        <v>7</v>
      </c>
      <c r="Y7" s="7">
        <v>6.7</v>
      </c>
      <c r="Z7" s="6"/>
      <c r="AA7" s="7"/>
      <c r="AB7" s="6">
        <v>1</v>
      </c>
      <c r="AC7" s="7">
        <v>3.5</v>
      </c>
      <c r="AD7" s="6"/>
      <c r="AE7" s="7"/>
      <c r="AF7" s="6">
        <v>1</v>
      </c>
      <c r="AG7" s="7">
        <v>6.4</v>
      </c>
      <c r="AH7" s="6">
        <v>18</v>
      </c>
      <c r="AI7" s="7">
        <v>4.9</v>
      </c>
      <c r="AJ7" s="6"/>
      <c r="AK7" s="7"/>
      <c r="AL7" s="6">
        <v>52</v>
      </c>
      <c r="AM7" s="7">
        <v>17.9</v>
      </c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37"/>
      <c r="BB7" s="34">
        <f t="shared" si="0"/>
        <v>4974</v>
      </c>
      <c r="BC7" s="26">
        <f t="shared" si="1"/>
        <v>608.5999999999999</v>
      </c>
    </row>
    <row r="8" spans="1:55" ht="15" thickBot="1">
      <c r="A8" s="21" t="s">
        <v>26</v>
      </c>
      <c r="B8" s="9">
        <v>1</v>
      </c>
      <c r="C8" s="7">
        <v>0.7</v>
      </c>
      <c r="D8" s="6">
        <v>55</v>
      </c>
      <c r="E8" s="7">
        <v>95.8</v>
      </c>
      <c r="F8" s="6">
        <v>12</v>
      </c>
      <c r="G8" s="7">
        <v>24.2</v>
      </c>
      <c r="H8" s="6">
        <v>992</v>
      </c>
      <c r="I8" s="7">
        <v>95.3</v>
      </c>
      <c r="J8" s="6">
        <v>624</v>
      </c>
      <c r="K8" s="7">
        <v>305.5</v>
      </c>
      <c r="L8" s="6">
        <v>5</v>
      </c>
      <c r="M8" s="7">
        <v>3.4</v>
      </c>
      <c r="N8" s="6">
        <v>7484</v>
      </c>
      <c r="O8" s="7">
        <v>770</v>
      </c>
      <c r="P8" s="6">
        <v>8</v>
      </c>
      <c r="Q8" s="7">
        <v>12.8</v>
      </c>
      <c r="R8" s="6"/>
      <c r="S8" s="7"/>
      <c r="T8" s="6"/>
      <c r="U8" s="7"/>
      <c r="V8" s="6">
        <v>9</v>
      </c>
      <c r="W8" s="7">
        <v>2.7</v>
      </c>
      <c r="X8" s="6">
        <v>95</v>
      </c>
      <c r="Y8" s="7">
        <v>96.6</v>
      </c>
      <c r="Z8" s="6"/>
      <c r="AA8" s="7"/>
      <c r="AB8" s="6"/>
      <c r="AC8" s="7"/>
      <c r="AD8" s="6"/>
      <c r="AE8" s="7"/>
      <c r="AF8" s="6"/>
      <c r="AG8" s="7"/>
      <c r="AH8" s="6">
        <v>571</v>
      </c>
      <c r="AI8" s="7">
        <v>56.4</v>
      </c>
      <c r="AJ8" s="6">
        <v>27</v>
      </c>
      <c r="AK8" s="7">
        <v>5.5</v>
      </c>
      <c r="AL8" s="6">
        <v>53</v>
      </c>
      <c r="AM8" s="7">
        <v>14.4</v>
      </c>
      <c r="AN8" s="6">
        <v>36</v>
      </c>
      <c r="AO8" s="7">
        <v>5.9</v>
      </c>
      <c r="AP8" s="6"/>
      <c r="AQ8" s="7"/>
      <c r="AR8" s="6"/>
      <c r="AS8" s="7"/>
      <c r="AT8" s="6"/>
      <c r="AU8" s="7"/>
      <c r="AV8" s="6"/>
      <c r="AW8" s="7"/>
      <c r="AX8" s="6"/>
      <c r="AY8" s="7"/>
      <c r="AZ8" s="6">
        <v>1</v>
      </c>
      <c r="BA8" s="37">
        <v>0.2</v>
      </c>
      <c r="BB8" s="34">
        <f t="shared" si="0"/>
        <v>9973</v>
      </c>
      <c r="BC8" s="26">
        <f t="shared" si="1"/>
        <v>1489.4000000000003</v>
      </c>
    </row>
    <row r="9" spans="1:55" ht="15" thickBot="1">
      <c r="A9" s="21" t="s">
        <v>84</v>
      </c>
      <c r="B9" s="9"/>
      <c r="C9" s="7"/>
      <c r="D9" s="6">
        <v>14</v>
      </c>
      <c r="E9" s="7">
        <v>25.6</v>
      </c>
      <c r="F9" s="6"/>
      <c r="G9" s="7"/>
      <c r="H9" s="6">
        <v>109</v>
      </c>
      <c r="I9" s="7">
        <v>16.6</v>
      </c>
      <c r="J9" s="6">
        <v>53</v>
      </c>
      <c r="K9" s="7">
        <v>30.3</v>
      </c>
      <c r="L9" s="6">
        <v>10</v>
      </c>
      <c r="M9" s="7">
        <v>6.1</v>
      </c>
      <c r="N9" s="6">
        <v>823</v>
      </c>
      <c r="O9" s="7">
        <v>70.5</v>
      </c>
      <c r="P9" s="6">
        <v>16</v>
      </c>
      <c r="Q9" s="7">
        <v>24</v>
      </c>
      <c r="R9" s="6"/>
      <c r="S9" s="7"/>
      <c r="T9" s="6"/>
      <c r="U9" s="7"/>
      <c r="V9" s="6">
        <v>5</v>
      </c>
      <c r="W9" s="7">
        <v>3.6</v>
      </c>
      <c r="X9" s="6">
        <v>22</v>
      </c>
      <c r="Y9" s="7">
        <v>16.3</v>
      </c>
      <c r="Z9" s="6">
        <v>2</v>
      </c>
      <c r="AA9" s="7">
        <v>3.7</v>
      </c>
      <c r="AB9" s="6"/>
      <c r="AC9" s="7"/>
      <c r="AD9" s="6"/>
      <c r="AE9" s="7"/>
      <c r="AF9" s="6"/>
      <c r="AG9" s="7"/>
      <c r="AH9" s="6">
        <v>142</v>
      </c>
      <c r="AI9" s="7">
        <v>14.6</v>
      </c>
      <c r="AJ9" s="6"/>
      <c r="AK9" s="7"/>
      <c r="AL9" s="6">
        <v>16</v>
      </c>
      <c r="AM9" s="7">
        <v>4.7</v>
      </c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37"/>
      <c r="BB9" s="34">
        <f t="shared" si="0"/>
        <v>1212</v>
      </c>
      <c r="BC9" s="26">
        <f t="shared" si="1"/>
        <v>215.99999999999997</v>
      </c>
    </row>
    <row r="10" spans="1:55" ht="15" thickBot="1">
      <c r="A10" s="21" t="s">
        <v>27</v>
      </c>
      <c r="B10" s="9"/>
      <c r="C10" s="7"/>
      <c r="D10" s="6">
        <v>25</v>
      </c>
      <c r="E10" s="7">
        <v>29.6</v>
      </c>
      <c r="F10" s="6">
        <v>11</v>
      </c>
      <c r="G10" s="7">
        <v>12.1</v>
      </c>
      <c r="H10" s="6">
        <v>98</v>
      </c>
      <c r="I10" s="7">
        <v>15.5</v>
      </c>
      <c r="J10" s="6">
        <v>8</v>
      </c>
      <c r="K10" s="7">
        <v>6.8</v>
      </c>
      <c r="L10" s="6">
        <v>13</v>
      </c>
      <c r="M10" s="7">
        <v>7</v>
      </c>
      <c r="N10" s="6">
        <v>560</v>
      </c>
      <c r="O10" s="7">
        <v>56.4</v>
      </c>
      <c r="P10" s="6">
        <v>25</v>
      </c>
      <c r="Q10" s="7">
        <v>27.2</v>
      </c>
      <c r="R10" s="6">
        <v>9</v>
      </c>
      <c r="S10" s="7">
        <v>7.2</v>
      </c>
      <c r="T10" s="6"/>
      <c r="U10" s="7"/>
      <c r="V10" s="6"/>
      <c r="W10" s="7"/>
      <c r="X10" s="6">
        <v>13</v>
      </c>
      <c r="Y10" s="7">
        <v>7.2</v>
      </c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>
        <v>47</v>
      </c>
      <c r="AK10" s="7">
        <v>13.7</v>
      </c>
      <c r="AL10" s="6">
        <v>36</v>
      </c>
      <c r="AM10" s="7">
        <v>10.4</v>
      </c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>
        <v>5</v>
      </c>
      <c r="BA10" s="37">
        <v>0.5</v>
      </c>
      <c r="BB10" s="34">
        <f t="shared" si="0"/>
        <v>850</v>
      </c>
      <c r="BC10" s="26">
        <f t="shared" si="1"/>
        <v>193.59999999999997</v>
      </c>
    </row>
    <row r="11" spans="1:55" ht="15" thickBot="1">
      <c r="A11" s="21" t="s">
        <v>28</v>
      </c>
      <c r="B11" s="9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>
        <v>8</v>
      </c>
      <c r="S11" s="7">
        <v>4.9</v>
      </c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37"/>
      <c r="BB11" s="34">
        <f t="shared" si="0"/>
        <v>8</v>
      </c>
      <c r="BC11" s="26">
        <f t="shared" si="1"/>
        <v>4.9</v>
      </c>
    </row>
    <row r="12" spans="1:55" ht="15" thickBot="1">
      <c r="A12" s="21" t="s">
        <v>29</v>
      </c>
      <c r="B12" s="9"/>
      <c r="C12" s="7"/>
      <c r="D12" s="6"/>
      <c r="E12" s="7"/>
      <c r="F12" s="6"/>
      <c r="G12" s="7"/>
      <c r="H12" s="6">
        <v>26</v>
      </c>
      <c r="I12" s="7">
        <v>3.6</v>
      </c>
      <c r="J12" s="6"/>
      <c r="K12" s="7"/>
      <c r="L12" s="6"/>
      <c r="M12" s="7"/>
      <c r="N12" s="6">
        <v>4</v>
      </c>
      <c r="O12" s="7">
        <v>0.6</v>
      </c>
      <c r="P12" s="6"/>
      <c r="Q12" s="7"/>
      <c r="R12" s="6"/>
      <c r="S12" s="7"/>
      <c r="T12" s="6"/>
      <c r="U12" s="7"/>
      <c r="V12" s="6">
        <v>2</v>
      </c>
      <c r="W12" s="7">
        <v>0.9</v>
      </c>
      <c r="X12" s="6">
        <v>4</v>
      </c>
      <c r="Y12" s="7">
        <v>3.3</v>
      </c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37"/>
      <c r="BB12" s="34">
        <f t="shared" si="0"/>
        <v>36</v>
      </c>
      <c r="BC12" s="26">
        <f t="shared" si="1"/>
        <v>8.4</v>
      </c>
    </row>
    <row r="13" spans="1:55" ht="15" thickBot="1">
      <c r="A13" s="21" t="s">
        <v>30</v>
      </c>
      <c r="B13" s="9">
        <v>8</v>
      </c>
      <c r="C13" s="7">
        <v>9.4</v>
      </c>
      <c r="D13" s="6">
        <v>3</v>
      </c>
      <c r="E13" s="7">
        <v>7.2</v>
      </c>
      <c r="F13" s="6">
        <v>32</v>
      </c>
      <c r="G13" s="7">
        <v>52.5</v>
      </c>
      <c r="H13" s="6">
        <v>136</v>
      </c>
      <c r="I13" s="7">
        <v>39.8</v>
      </c>
      <c r="J13" s="6">
        <v>100</v>
      </c>
      <c r="K13" s="7">
        <v>54.6</v>
      </c>
      <c r="L13" s="6">
        <v>15</v>
      </c>
      <c r="M13" s="7">
        <v>9.7</v>
      </c>
      <c r="N13" s="6">
        <v>698</v>
      </c>
      <c r="O13" s="7">
        <v>65.8</v>
      </c>
      <c r="P13" s="6">
        <v>52</v>
      </c>
      <c r="Q13" s="7">
        <v>111.5</v>
      </c>
      <c r="R13" s="6"/>
      <c r="S13" s="7"/>
      <c r="T13" s="6"/>
      <c r="U13" s="7"/>
      <c r="V13" s="6"/>
      <c r="W13" s="7"/>
      <c r="X13" s="6">
        <v>14</v>
      </c>
      <c r="Y13" s="7">
        <v>3</v>
      </c>
      <c r="Z13" s="6"/>
      <c r="AA13" s="7"/>
      <c r="AB13" s="6"/>
      <c r="AC13" s="7"/>
      <c r="AD13" s="6"/>
      <c r="AE13" s="7"/>
      <c r="AF13" s="6">
        <v>2</v>
      </c>
      <c r="AG13" s="7">
        <v>9.4</v>
      </c>
      <c r="AH13" s="6">
        <v>642</v>
      </c>
      <c r="AI13" s="7">
        <v>116.7</v>
      </c>
      <c r="AJ13" s="6">
        <v>72</v>
      </c>
      <c r="AK13" s="7">
        <v>22.9</v>
      </c>
      <c r="AL13" s="6">
        <v>457</v>
      </c>
      <c r="AM13" s="7">
        <v>133.8</v>
      </c>
      <c r="AN13" s="6">
        <v>250</v>
      </c>
      <c r="AO13" s="7">
        <v>30</v>
      </c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37"/>
      <c r="BB13" s="34">
        <f t="shared" si="0"/>
        <v>2481</v>
      </c>
      <c r="BC13" s="26">
        <f t="shared" si="1"/>
        <v>666.3</v>
      </c>
    </row>
    <row r="14" spans="1:55" ht="15" thickBot="1">
      <c r="A14" s="21" t="s">
        <v>31</v>
      </c>
      <c r="B14" s="9"/>
      <c r="C14" s="7"/>
      <c r="D14" s="6">
        <v>36</v>
      </c>
      <c r="E14" s="7">
        <v>55.4</v>
      </c>
      <c r="F14" s="6">
        <v>3</v>
      </c>
      <c r="G14" s="7">
        <v>7.1</v>
      </c>
      <c r="H14" s="6">
        <v>139</v>
      </c>
      <c r="I14" s="7">
        <v>19.2</v>
      </c>
      <c r="J14" s="6">
        <v>98</v>
      </c>
      <c r="K14" s="7">
        <v>59.7</v>
      </c>
      <c r="L14" s="6">
        <v>29</v>
      </c>
      <c r="M14" s="7">
        <v>16.1</v>
      </c>
      <c r="N14" s="6">
        <v>521</v>
      </c>
      <c r="O14" s="7">
        <v>58.7</v>
      </c>
      <c r="P14" s="6">
        <v>26</v>
      </c>
      <c r="Q14" s="7">
        <v>36</v>
      </c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>
        <v>885</v>
      </c>
      <c r="AI14" s="7">
        <v>65.3</v>
      </c>
      <c r="AJ14" s="6">
        <v>11</v>
      </c>
      <c r="AK14" s="7">
        <v>4.6</v>
      </c>
      <c r="AL14" s="6">
        <v>97</v>
      </c>
      <c r="AM14" s="7">
        <v>39.7</v>
      </c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37"/>
      <c r="BB14" s="34">
        <f t="shared" si="0"/>
        <v>1845</v>
      </c>
      <c r="BC14" s="26">
        <f t="shared" si="1"/>
        <v>361.8</v>
      </c>
    </row>
    <row r="15" spans="1:55" ht="15" thickBot="1">
      <c r="A15" s="21" t="s">
        <v>32</v>
      </c>
      <c r="B15" s="9"/>
      <c r="C15" s="7"/>
      <c r="D15" s="6">
        <v>8</v>
      </c>
      <c r="E15" s="7">
        <v>17</v>
      </c>
      <c r="F15" s="6"/>
      <c r="G15" s="7"/>
      <c r="H15" s="6">
        <v>74</v>
      </c>
      <c r="I15" s="7">
        <v>12.6</v>
      </c>
      <c r="J15" s="6">
        <v>26</v>
      </c>
      <c r="K15" s="7">
        <v>18.6</v>
      </c>
      <c r="L15" s="6">
        <v>10</v>
      </c>
      <c r="M15" s="7">
        <v>6.1</v>
      </c>
      <c r="N15" s="6">
        <v>90</v>
      </c>
      <c r="O15" s="7">
        <v>10.4</v>
      </c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>
        <v>381</v>
      </c>
      <c r="AI15" s="7">
        <v>38.9</v>
      </c>
      <c r="AJ15" s="6">
        <v>5</v>
      </c>
      <c r="AK15" s="7">
        <v>1.8</v>
      </c>
      <c r="AL15" s="6">
        <v>11</v>
      </c>
      <c r="AM15" s="7">
        <v>5.3</v>
      </c>
      <c r="AN15" s="6">
        <v>27</v>
      </c>
      <c r="AO15" s="7">
        <v>5</v>
      </c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37"/>
      <c r="BB15" s="34">
        <f t="shared" si="0"/>
        <v>632</v>
      </c>
      <c r="BC15" s="26">
        <f t="shared" si="1"/>
        <v>115.69999999999999</v>
      </c>
    </row>
    <row r="16" spans="1:55" ht="15" thickBot="1">
      <c r="A16" s="21" t="s">
        <v>33</v>
      </c>
      <c r="B16" s="9">
        <v>229</v>
      </c>
      <c r="C16" s="7">
        <v>181.3</v>
      </c>
      <c r="D16" s="6">
        <v>232</v>
      </c>
      <c r="E16" s="7">
        <v>370.6</v>
      </c>
      <c r="F16" s="6">
        <v>99</v>
      </c>
      <c r="G16" s="7">
        <v>255.8</v>
      </c>
      <c r="H16" s="6">
        <v>1750</v>
      </c>
      <c r="I16" s="7">
        <v>206.1</v>
      </c>
      <c r="J16" s="6">
        <v>4525</v>
      </c>
      <c r="K16" s="7">
        <v>2102.3</v>
      </c>
      <c r="L16" s="6">
        <v>110</v>
      </c>
      <c r="M16" s="7">
        <v>86.4</v>
      </c>
      <c r="N16" s="6">
        <v>10510</v>
      </c>
      <c r="O16" s="7">
        <v>897.1</v>
      </c>
      <c r="P16" s="6">
        <v>244</v>
      </c>
      <c r="Q16" s="7">
        <v>332.8</v>
      </c>
      <c r="R16" s="6"/>
      <c r="S16" s="7"/>
      <c r="T16" s="6"/>
      <c r="U16" s="7"/>
      <c r="V16" s="6"/>
      <c r="W16" s="7"/>
      <c r="X16" s="6">
        <v>2</v>
      </c>
      <c r="Y16" s="7">
        <v>1.1</v>
      </c>
      <c r="Z16" s="6"/>
      <c r="AA16" s="7"/>
      <c r="AB16" s="6"/>
      <c r="AC16" s="7"/>
      <c r="AD16" s="6"/>
      <c r="AE16" s="7"/>
      <c r="AF16" s="6">
        <v>1</v>
      </c>
      <c r="AG16" s="7">
        <v>5</v>
      </c>
      <c r="AH16" s="6">
        <v>72</v>
      </c>
      <c r="AI16" s="7">
        <v>6.7</v>
      </c>
      <c r="AJ16" s="6">
        <v>131</v>
      </c>
      <c r="AK16" s="7">
        <v>63.8</v>
      </c>
      <c r="AL16" s="6">
        <v>238</v>
      </c>
      <c r="AM16" s="7">
        <v>105.6</v>
      </c>
      <c r="AN16" s="6">
        <v>30</v>
      </c>
      <c r="AO16" s="7">
        <v>3.7</v>
      </c>
      <c r="AP16" s="6"/>
      <c r="AQ16" s="7"/>
      <c r="AR16" s="6"/>
      <c r="AS16" s="7"/>
      <c r="AT16" s="6"/>
      <c r="AU16" s="7"/>
      <c r="AV16" s="6"/>
      <c r="AW16" s="7"/>
      <c r="AX16" s="6">
        <v>8</v>
      </c>
      <c r="AY16" s="7">
        <v>1.4</v>
      </c>
      <c r="AZ16" s="6">
        <v>5</v>
      </c>
      <c r="BA16" s="37">
        <v>1.1</v>
      </c>
      <c r="BB16" s="34">
        <f t="shared" si="0"/>
        <v>18186</v>
      </c>
      <c r="BC16" s="26">
        <f t="shared" si="1"/>
        <v>4620.800000000002</v>
      </c>
    </row>
    <row r="17" spans="1:55" ht="15" thickBot="1">
      <c r="A17" s="21" t="s">
        <v>34</v>
      </c>
      <c r="B17" s="9">
        <v>26</v>
      </c>
      <c r="C17" s="7">
        <v>24.6</v>
      </c>
      <c r="D17" s="6">
        <v>155</v>
      </c>
      <c r="E17" s="7">
        <v>254.1</v>
      </c>
      <c r="F17" s="6">
        <v>136</v>
      </c>
      <c r="G17" s="7">
        <v>235.6</v>
      </c>
      <c r="H17" s="6">
        <v>103</v>
      </c>
      <c r="I17" s="7">
        <v>24.3</v>
      </c>
      <c r="J17" s="6">
        <v>1696</v>
      </c>
      <c r="K17" s="7">
        <v>730.7</v>
      </c>
      <c r="L17" s="6">
        <v>35</v>
      </c>
      <c r="M17" s="7">
        <v>27.3</v>
      </c>
      <c r="N17" s="6">
        <v>1898</v>
      </c>
      <c r="O17" s="7">
        <v>185.3</v>
      </c>
      <c r="P17" s="6">
        <v>90</v>
      </c>
      <c r="Q17" s="7">
        <v>168.5</v>
      </c>
      <c r="R17" s="6"/>
      <c r="S17" s="7"/>
      <c r="T17" s="6"/>
      <c r="U17" s="7"/>
      <c r="V17" s="6"/>
      <c r="W17" s="7"/>
      <c r="X17" s="6">
        <v>2</v>
      </c>
      <c r="Y17" s="7">
        <v>1.2</v>
      </c>
      <c r="Z17" s="6"/>
      <c r="AA17" s="7"/>
      <c r="AB17" s="6"/>
      <c r="AC17" s="7"/>
      <c r="AD17" s="6"/>
      <c r="AE17" s="7"/>
      <c r="AF17" s="6"/>
      <c r="AG17" s="7"/>
      <c r="AH17" s="6">
        <v>19</v>
      </c>
      <c r="AI17" s="7">
        <v>2</v>
      </c>
      <c r="AJ17" s="6">
        <v>34</v>
      </c>
      <c r="AK17" s="7">
        <v>22.6</v>
      </c>
      <c r="AL17" s="6">
        <v>175</v>
      </c>
      <c r="AM17" s="7">
        <v>96.2</v>
      </c>
      <c r="AN17" s="6">
        <v>38</v>
      </c>
      <c r="AO17" s="7">
        <v>8.2</v>
      </c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37"/>
      <c r="BB17" s="34">
        <f t="shared" si="0"/>
        <v>4407</v>
      </c>
      <c r="BC17" s="26">
        <f t="shared" si="1"/>
        <v>1780.6</v>
      </c>
    </row>
    <row r="18" spans="1:55" ht="15" thickBot="1">
      <c r="A18" s="21" t="s">
        <v>35</v>
      </c>
      <c r="B18" s="9">
        <v>7</v>
      </c>
      <c r="C18" s="7">
        <v>8.1</v>
      </c>
      <c r="D18" s="6">
        <v>7</v>
      </c>
      <c r="E18" s="7">
        <v>13.2</v>
      </c>
      <c r="F18" s="6"/>
      <c r="G18" s="7"/>
      <c r="H18" s="6">
        <v>57</v>
      </c>
      <c r="I18" s="7">
        <v>24.5</v>
      </c>
      <c r="J18" s="6">
        <v>7</v>
      </c>
      <c r="K18" s="7">
        <v>7.1</v>
      </c>
      <c r="L18" s="6">
        <v>12</v>
      </c>
      <c r="M18" s="7">
        <v>11.4</v>
      </c>
      <c r="N18" s="6">
        <v>484</v>
      </c>
      <c r="O18" s="7">
        <v>51.1</v>
      </c>
      <c r="P18" s="6">
        <v>37</v>
      </c>
      <c r="Q18" s="7">
        <v>78.4</v>
      </c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>
        <v>284</v>
      </c>
      <c r="AI18" s="7">
        <v>48.6</v>
      </c>
      <c r="AJ18" s="6">
        <v>39</v>
      </c>
      <c r="AK18" s="7">
        <v>17.5</v>
      </c>
      <c r="AL18" s="6">
        <v>99</v>
      </c>
      <c r="AM18" s="7">
        <v>50.7</v>
      </c>
      <c r="AN18" s="6">
        <v>2</v>
      </c>
      <c r="AO18" s="7">
        <v>0.8</v>
      </c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37"/>
      <c r="BB18" s="34">
        <f t="shared" si="0"/>
        <v>1035</v>
      </c>
      <c r="BC18" s="26">
        <f t="shared" si="1"/>
        <v>311.4</v>
      </c>
    </row>
    <row r="19" spans="1:55" ht="15" thickBot="1">
      <c r="A19" s="21" t="s">
        <v>86</v>
      </c>
      <c r="B19" s="9"/>
      <c r="C19" s="7"/>
      <c r="D19" s="6">
        <v>26</v>
      </c>
      <c r="E19" s="7">
        <v>38.4</v>
      </c>
      <c r="F19" s="6"/>
      <c r="G19" s="7"/>
      <c r="H19" s="6">
        <v>20</v>
      </c>
      <c r="I19" s="7">
        <v>6.9</v>
      </c>
      <c r="J19" s="6">
        <v>32</v>
      </c>
      <c r="K19" s="7">
        <v>14.4</v>
      </c>
      <c r="L19" s="6">
        <v>25</v>
      </c>
      <c r="M19" s="7">
        <v>23.3</v>
      </c>
      <c r="N19" s="6">
        <v>59</v>
      </c>
      <c r="O19" s="7">
        <v>6.9</v>
      </c>
      <c r="P19" s="6">
        <v>33</v>
      </c>
      <c r="Q19" s="7">
        <v>39</v>
      </c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>
        <v>72</v>
      </c>
      <c r="AI19" s="7">
        <v>8</v>
      </c>
      <c r="AJ19" s="6">
        <v>26</v>
      </c>
      <c r="AK19" s="7">
        <v>10.3</v>
      </c>
      <c r="AL19" s="6">
        <v>13</v>
      </c>
      <c r="AM19" s="7">
        <v>3.8</v>
      </c>
      <c r="AN19" s="6">
        <v>33</v>
      </c>
      <c r="AO19" s="7">
        <v>4.8</v>
      </c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37"/>
      <c r="BB19" s="34">
        <f t="shared" si="0"/>
        <v>339</v>
      </c>
      <c r="BC19" s="26">
        <f t="shared" si="1"/>
        <v>155.80000000000004</v>
      </c>
    </row>
    <row r="20" spans="1:55" ht="15" thickBot="1">
      <c r="A20" s="21" t="s">
        <v>87</v>
      </c>
      <c r="B20" s="9">
        <v>1</v>
      </c>
      <c r="C20" s="7">
        <v>0.8</v>
      </c>
      <c r="D20" s="6">
        <v>78</v>
      </c>
      <c r="E20" s="7">
        <v>124.1</v>
      </c>
      <c r="F20" s="6">
        <v>13</v>
      </c>
      <c r="G20" s="7">
        <v>26.5</v>
      </c>
      <c r="H20" s="6">
        <v>102</v>
      </c>
      <c r="I20" s="7">
        <v>21.7</v>
      </c>
      <c r="J20" s="6">
        <v>56</v>
      </c>
      <c r="K20" s="7">
        <v>31.9</v>
      </c>
      <c r="L20" s="6">
        <v>23</v>
      </c>
      <c r="M20" s="7">
        <v>16.1</v>
      </c>
      <c r="N20" s="6">
        <v>496</v>
      </c>
      <c r="O20" s="7">
        <v>62.1</v>
      </c>
      <c r="P20" s="6">
        <v>51</v>
      </c>
      <c r="Q20" s="7">
        <v>80.4</v>
      </c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>
        <v>1</v>
      </c>
      <c r="AG20" s="7">
        <v>4</v>
      </c>
      <c r="AH20" s="6">
        <v>628</v>
      </c>
      <c r="AI20" s="7">
        <v>62.7</v>
      </c>
      <c r="AJ20" s="6">
        <v>52</v>
      </c>
      <c r="AK20" s="7">
        <v>19</v>
      </c>
      <c r="AL20" s="6">
        <v>305</v>
      </c>
      <c r="AM20" s="7">
        <v>108.3</v>
      </c>
      <c r="AN20" s="6">
        <v>16</v>
      </c>
      <c r="AO20" s="7">
        <v>3.6</v>
      </c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37"/>
      <c r="BB20" s="34">
        <f t="shared" si="0"/>
        <v>1822</v>
      </c>
      <c r="BC20" s="26">
        <f t="shared" si="1"/>
        <v>561.2</v>
      </c>
    </row>
    <row r="21" spans="1:55" ht="15" thickBot="1">
      <c r="A21" s="21" t="s">
        <v>85</v>
      </c>
      <c r="B21" s="9">
        <v>1</v>
      </c>
      <c r="C21" s="7">
        <v>0.9</v>
      </c>
      <c r="D21" s="6">
        <v>44</v>
      </c>
      <c r="E21" s="7">
        <v>62.7</v>
      </c>
      <c r="F21" s="6"/>
      <c r="G21" s="7"/>
      <c r="H21" s="6">
        <v>24</v>
      </c>
      <c r="I21" s="7">
        <v>5.9</v>
      </c>
      <c r="J21" s="6">
        <v>20</v>
      </c>
      <c r="K21" s="7">
        <v>12.6</v>
      </c>
      <c r="L21" s="6">
        <v>15</v>
      </c>
      <c r="M21" s="7">
        <v>11.2</v>
      </c>
      <c r="N21" s="6">
        <v>400</v>
      </c>
      <c r="O21" s="7">
        <v>35.6</v>
      </c>
      <c r="P21" s="6">
        <v>12</v>
      </c>
      <c r="Q21" s="7">
        <v>15.8</v>
      </c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>
        <v>656</v>
      </c>
      <c r="AI21" s="7">
        <v>44.8</v>
      </c>
      <c r="AJ21" s="6">
        <v>20</v>
      </c>
      <c r="AK21" s="7">
        <v>2.9</v>
      </c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37"/>
      <c r="BB21" s="34">
        <f t="shared" si="0"/>
        <v>1192</v>
      </c>
      <c r="BC21" s="26">
        <f t="shared" si="1"/>
        <v>192.4</v>
      </c>
    </row>
    <row r="22" spans="1:55" ht="15" thickBot="1">
      <c r="A22" s="21" t="s">
        <v>36</v>
      </c>
      <c r="B22" s="9">
        <v>9</v>
      </c>
      <c r="C22" s="7">
        <v>8.4</v>
      </c>
      <c r="D22" s="6">
        <v>61</v>
      </c>
      <c r="E22" s="7">
        <v>90.2</v>
      </c>
      <c r="F22" s="6"/>
      <c r="G22" s="7"/>
      <c r="H22" s="6">
        <v>90</v>
      </c>
      <c r="I22" s="7">
        <v>24.6</v>
      </c>
      <c r="J22" s="6">
        <v>69</v>
      </c>
      <c r="K22" s="7">
        <v>25.9</v>
      </c>
      <c r="L22" s="6">
        <v>18</v>
      </c>
      <c r="M22" s="7">
        <v>12</v>
      </c>
      <c r="N22" s="6">
        <v>8200</v>
      </c>
      <c r="O22" s="7">
        <v>450.4</v>
      </c>
      <c r="P22" s="6">
        <v>181</v>
      </c>
      <c r="Q22" s="7">
        <v>268</v>
      </c>
      <c r="R22" s="6"/>
      <c r="S22" s="7"/>
      <c r="T22" s="6"/>
      <c r="U22" s="7"/>
      <c r="V22" s="6"/>
      <c r="W22" s="7"/>
      <c r="X22" s="6"/>
      <c r="Y22" s="7"/>
      <c r="Z22" s="6">
        <v>2</v>
      </c>
      <c r="AA22" s="7">
        <v>3.8</v>
      </c>
      <c r="AB22" s="6"/>
      <c r="AC22" s="7"/>
      <c r="AD22" s="6"/>
      <c r="AE22" s="7"/>
      <c r="AF22" s="6"/>
      <c r="AG22" s="7"/>
      <c r="AH22" s="6">
        <v>2243</v>
      </c>
      <c r="AI22" s="7">
        <v>223.5</v>
      </c>
      <c r="AJ22" s="6">
        <v>12</v>
      </c>
      <c r="AK22" s="7">
        <v>6.3</v>
      </c>
      <c r="AL22" s="6">
        <v>18</v>
      </c>
      <c r="AM22" s="7">
        <v>5.7</v>
      </c>
      <c r="AN22" s="6"/>
      <c r="AO22" s="7"/>
      <c r="AP22" s="6"/>
      <c r="AQ22" s="7"/>
      <c r="AR22" s="6"/>
      <c r="AS22" s="7"/>
      <c r="AT22" s="6"/>
      <c r="AU22" s="7"/>
      <c r="AV22" s="6">
        <v>21539</v>
      </c>
      <c r="AW22" s="7">
        <v>1267</v>
      </c>
      <c r="AX22" s="6"/>
      <c r="AY22" s="7"/>
      <c r="AZ22" s="6"/>
      <c r="BA22" s="37"/>
      <c r="BB22" s="34">
        <f t="shared" si="0"/>
        <v>32442</v>
      </c>
      <c r="BC22" s="26">
        <f t="shared" si="1"/>
        <v>2385.8</v>
      </c>
    </row>
    <row r="23" spans="1:55" ht="15" thickBot="1">
      <c r="A23" s="21" t="s">
        <v>37</v>
      </c>
      <c r="B23" s="9">
        <v>1</v>
      </c>
      <c r="C23" s="7">
        <v>1</v>
      </c>
      <c r="D23" s="6">
        <v>127</v>
      </c>
      <c r="E23" s="7">
        <v>226.1</v>
      </c>
      <c r="F23" s="6">
        <v>8</v>
      </c>
      <c r="G23" s="7">
        <v>16</v>
      </c>
      <c r="H23" s="6">
        <v>11</v>
      </c>
      <c r="I23" s="7">
        <v>3.4</v>
      </c>
      <c r="J23" s="6">
        <v>76</v>
      </c>
      <c r="K23" s="7">
        <v>78.8</v>
      </c>
      <c r="L23" s="6">
        <v>4</v>
      </c>
      <c r="M23" s="7">
        <v>1.8</v>
      </c>
      <c r="N23" s="6">
        <v>720</v>
      </c>
      <c r="O23" s="7">
        <v>72.1</v>
      </c>
      <c r="P23" s="6">
        <v>71</v>
      </c>
      <c r="Q23" s="7">
        <v>121.8</v>
      </c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>
        <v>2</v>
      </c>
      <c r="AG23" s="7">
        <v>7.7</v>
      </c>
      <c r="AH23" s="6">
        <v>3172</v>
      </c>
      <c r="AI23" s="7">
        <v>264.2</v>
      </c>
      <c r="AJ23" s="6">
        <v>4</v>
      </c>
      <c r="AK23" s="7">
        <v>1.3</v>
      </c>
      <c r="AL23" s="6">
        <v>19</v>
      </c>
      <c r="AM23" s="7">
        <v>7.8</v>
      </c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37"/>
      <c r="BB23" s="34">
        <f t="shared" si="0"/>
        <v>4215</v>
      </c>
      <c r="BC23" s="26">
        <f t="shared" si="1"/>
        <v>802</v>
      </c>
    </row>
    <row r="24" spans="1:55" ht="15" thickBot="1">
      <c r="A24" s="21" t="s">
        <v>38</v>
      </c>
      <c r="B24" s="9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>
        <v>6</v>
      </c>
      <c r="S24" s="7">
        <v>5.4</v>
      </c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37"/>
      <c r="BB24" s="34">
        <f t="shared" si="0"/>
        <v>6</v>
      </c>
      <c r="BC24" s="26">
        <f t="shared" si="1"/>
        <v>5.4</v>
      </c>
    </row>
    <row r="25" spans="1:55" ht="15" thickBot="1">
      <c r="A25" s="21" t="s">
        <v>39</v>
      </c>
      <c r="B25" s="9"/>
      <c r="C25" s="7"/>
      <c r="D25" s="6">
        <v>8</v>
      </c>
      <c r="E25" s="7">
        <v>8.7</v>
      </c>
      <c r="F25" s="6"/>
      <c r="G25" s="7"/>
      <c r="H25" s="6">
        <v>1</v>
      </c>
      <c r="I25" s="7">
        <v>0.6</v>
      </c>
      <c r="J25" s="6"/>
      <c r="K25" s="7"/>
      <c r="L25" s="6"/>
      <c r="M25" s="7"/>
      <c r="N25" s="6">
        <v>4</v>
      </c>
      <c r="O25" s="7">
        <v>1.5</v>
      </c>
      <c r="P25" s="6"/>
      <c r="Q25" s="7"/>
      <c r="R25" s="6">
        <v>48</v>
      </c>
      <c r="S25" s="7">
        <v>33.7</v>
      </c>
      <c r="T25" s="6"/>
      <c r="U25" s="7"/>
      <c r="V25" s="6"/>
      <c r="W25" s="7"/>
      <c r="X25" s="6">
        <v>1</v>
      </c>
      <c r="Y25" s="7">
        <v>1.2</v>
      </c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37"/>
      <c r="BB25" s="34">
        <f t="shared" si="0"/>
        <v>62</v>
      </c>
      <c r="BC25" s="26">
        <f t="shared" si="1"/>
        <v>45.7</v>
      </c>
    </row>
    <row r="26" spans="1:55" ht="15" thickBot="1">
      <c r="A26" s="21" t="s">
        <v>40</v>
      </c>
      <c r="B26" s="9"/>
      <c r="C26" s="7"/>
      <c r="D26" s="6">
        <v>9</v>
      </c>
      <c r="E26" s="7">
        <v>15.7</v>
      </c>
      <c r="F26" s="6"/>
      <c r="G26" s="7"/>
      <c r="H26" s="6">
        <v>31</v>
      </c>
      <c r="I26" s="7">
        <v>5.3</v>
      </c>
      <c r="J26" s="6"/>
      <c r="K26" s="7"/>
      <c r="L26" s="6"/>
      <c r="M26" s="7"/>
      <c r="N26" s="6">
        <v>46</v>
      </c>
      <c r="O26" s="7">
        <v>7.1</v>
      </c>
      <c r="P26" s="6">
        <v>1</v>
      </c>
      <c r="Q26" s="7">
        <v>1.2</v>
      </c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>
        <v>36</v>
      </c>
      <c r="AI26" s="7">
        <v>2.8</v>
      </c>
      <c r="AJ26" s="6"/>
      <c r="AK26" s="7"/>
      <c r="AL26" s="6">
        <v>5</v>
      </c>
      <c r="AM26" s="7">
        <v>1.5</v>
      </c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37"/>
      <c r="BB26" s="34">
        <f t="shared" si="0"/>
        <v>128</v>
      </c>
      <c r="BC26" s="26">
        <f t="shared" si="1"/>
        <v>33.6</v>
      </c>
    </row>
    <row r="27" spans="1:55" ht="15" thickBot="1">
      <c r="A27" s="21" t="s">
        <v>41</v>
      </c>
      <c r="B27" s="9"/>
      <c r="C27" s="7"/>
      <c r="D27" s="6">
        <v>4</v>
      </c>
      <c r="E27" s="7">
        <v>4.3</v>
      </c>
      <c r="F27" s="6"/>
      <c r="G27" s="7"/>
      <c r="H27" s="6">
        <v>18</v>
      </c>
      <c r="I27" s="7">
        <v>1.4</v>
      </c>
      <c r="J27" s="6"/>
      <c r="K27" s="7"/>
      <c r="L27" s="6"/>
      <c r="M27" s="7"/>
      <c r="N27" s="6">
        <v>28</v>
      </c>
      <c r="O27" s="7">
        <v>3.2</v>
      </c>
      <c r="P27" s="6"/>
      <c r="Q27" s="7"/>
      <c r="R27" s="6"/>
      <c r="S27" s="7"/>
      <c r="T27" s="6"/>
      <c r="U27" s="7"/>
      <c r="V27" s="6"/>
      <c r="W27" s="7"/>
      <c r="X27" s="6">
        <v>7</v>
      </c>
      <c r="Y27" s="7">
        <v>2.5</v>
      </c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37"/>
      <c r="BB27" s="34">
        <f t="shared" si="0"/>
        <v>57</v>
      </c>
      <c r="BC27" s="26">
        <f t="shared" si="1"/>
        <v>11.399999999999999</v>
      </c>
    </row>
    <row r="28" spans="1:55" ht="15" thickBot="1">
      <c r="A28" s="21" t="s">
        <v>42</v>
      </c>
      <c r="B28" s="9"/>
      <c r="C28" s="7"/>
      <c r="D28" s="6"/>
      <c r="E28" s="7"/>
      <c r="F28" s="6"/>
      <c r="G28" s="7"/>
      <c r="H28" s="6">
        <v>3</v>
      </c>
      <c r="I28" s="7">
        <v>0.5</v>
      </c>
      <c r="J28" s="6"/>
      <c r="K28" s="7"/>
      <c r="L28" s="6"/>
      <c r="M28" s="7"/>
      <c r="N28" s="6">
        <v>15</v>
      </c>
      <c r="O28" s="7">
        <v>1.5</v>
      </c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37"/>
      <c r="BB28" s="34">
        <f t="shared" si="0"/>
        <v>18</v>
      </c>
      <c r="BC28" s="26">
        <f t="shared" si="1"/>
        <v>2</v>
      </c>
    </row>
    <row r="29" spans="1:55" ht="15" thickBot="1">
      <c r="A29" s="21" t="s">
        <v>43</v>
      </c>
      <c r="B29" s="9"/>
      <c r="C29" s="7"/>
      <c r="D29" s="6">
        <v>5</v>
      </c>
      <c r="E29" s="7">
        <v>5.7</v>
      </c>
      <c r="F29" s="6"/>
      <c r="G29" s="7"/>
      <c r="H29" s="6">
        <v>1</v>
      </c>
      <c r="I29" s="7">
        <v>0.5</v>
      </c>
      <c r="J29" s="6"/>
      <c r="K29" s="7"/>
      <c r="L29" s="6">
        <v>1</v>
      </c>
      <c r="M29" s="7">
        <v>0.5</v>
      </c>
      <c r="N29" s="6"/>
      <c r="O29" s="7"/>
      <c r="P29" s="6">
        <v>3</v>
      </c>
      <c r="Q29" s="7">
        <v>3</v>
      </c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>
        <v>4</v>
      </c>
      <c r="AI29" s="7">
        <v>0.7</v>
      </c>
      <c r="AJ29" s="6"/>
      <c r="AK29" s="7"/>
      <c r="AL29" s="6">
        <v>76</v>
      </c>
      <c r="AM29" s="7">
        <v>11.5</v>
      </c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37"/>
      <c r="BB29" s="34">
        <f t="shared" si="0"/>
        <v>90</v>
      </c>
      <c r="BC29" s="26">
        <f t="shared" si="1"/>
        <v>21.9</v>
      </c>
    </row>
    <row r="30" spans="1:55" ht="15" thickBot="1">
      <c r="A30" s="21" t="s">
        <v>44</v>
      </c>
      <c r="B30" s="9"/>
      <c r="C30" s="7"/>
      <c r="D30" s="6">
        <v>1</v>
      </c>
      <c r="E30" s="7">
        <v>5.1</v>
      </c>
      <c r="F30" s="6"/>
      <c r="G30" s="7"/>
      <c r="H30" s="6">
        <v>5</v>
      </c>
      <c r="I30" s="7">
        <v>3</v>
      </c>
      <c r="J30" s="6"/>
      <c r="K30" s="7"/>
      <c r="L30" s="6"/>
      <c r="M30" s="7"/>
      <c r="N30" s="6"/>
      <c r="O30" s="7"/>
      <c r="P30" s="6">
        <v>8</v>
      </c>
      <c r="Q30" s="7">
        <v>13.7</v>
      </c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>
        <v>1</v>
      </c>
      <c r="AG30" s="7">
        <v>2.2</v>
      </c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37"/>
      <c r="BB30" s="34">
        <f t="shared" si="0"/>
        <v>15</v>
      </c>
      <c r="BC30" s="26">
        <f t="shared" si="1"/>
        <v>23.999999999999996</v>
      </c>
    </row>
    <row r="31" spans="1:55" ht="15" thickBot="1">
      <c r="A31" s="21" t="s">
        <v>45</v>
      </c>
      <c r="B31" s="9"/>
      <c r="C31" s="7"/>
      <c r="D31" s="6">
        <v>74</v>
      </c>
      <c r="E31" s="7">
        <v>96.5</v>
      </c>
      <c r="F31" s="6">
        <v>5</v>
      </c>
      <c r="G31" s="7">
        <v>4.7</v>
      </c>
      <c r="H31" s="6">
        <v>382</v>
      </c>
      <c r="I31" s="7">
        <v>62.1</v>
      </c>
      <c r="J31" s="6">
        <v>131</v>
      </c>
      <c r="K31" s="7">
        <v>91.2</v>
      </c>
      <c r="L31" s="6">
        <v>12</v>
      </c>
      <c r="M31" s="7">
        <v>8</v>
      </c>
      <c r="N31" s="6">
        <v>1808</v>
      </c>
      <c r="O31" s="7">
        <v>176.5</v>
      </c>
      <c r="P31" s="6">
        <v>24</v>
      </c>
      <c r="Q31" s="7">
        <v>29.6</v>
      </c>
      <c r="R31" s="6"/>
      <c r="S31" s="7"/>
      <c r="T31" s="6"/>
      <c r="U31" s="7"/>
      <c r="V31" s="6">
        <v>8</v>
      </c>
      <c r="W31" s="7">
        <v>5.5</v>
      </c>
      <c r="X31" s="6">
        <v>125</v>
      </c>
      <c r="Y31" s="7">
        <v>79.2</v>
      </c>
      <c r="Z31" s="6"/>
      <c r="AA31" s="7"/>
      <c r="AB31" s="6">
        <v>2</v>
      </c>
      <c r="AC31" s="7">
        <v>4.5</v>
      </c>
      <c r="AD31" s="6"/>
      <c r="AE31" s="7"/>
      <c r="AF31" s="6">
        <v>4</v>
      </c>
      <c r="AG31" s="7">
        <v>7</v>
      </c>
      <c r="AH31" s="6">
        <v>420</v>
      </c>
      <c r="AI31" s="7">
        <v>50.3</v>
      </c>
      <c r="AJ31" s="6">
        <v>16</v>
      </c>
      <c r="AK31" s="7">
        <v>5.6</v>
      </c>
      <c r="AL31" s="6">
        <v>62</v>
      </c>
      <c r="AM31" s="7">
        <v>17.6</v>
      </c>
      <c r="AN31" s="6">
        <v>8</v>
      </c>
      <c r="AO31" s="7">
        <v>1.1</v>
      </c>
      <c r="AP31" s="6"/>
      <c r="AQ31" s="7"/>
      <c r="AR31" s="6"/>
      <c r="AS31" s="7"/>
      <c r="AT31" s="6"/>
      <c r="AU31" s="7"/>
      <c r="AV31" s="6"/>
      <c r="AW31" s="7"/>
      <c r="AX31" s="6">
        <v>27</v>
      </c>
      <c r="AY31" s="7">
        <v>3.5</v>
      </c>
      <c r="AZ31" s="6">
        <v>57</v>
      </c>
      <c r="BA31" s="37">
        <v>5.4</v>
      </c>
      <c r="BB31" s="34">
        <f t="shared" si="0"/>
        <v>3165</v>
      </c>
      <c r="BC31" s="26">
        <f t="shared" si="1"/>
        <v>648.3000000000001</v>
      </c>
    </row>
    <row r="32" spans="1:55" ht="15" thickBot="1">
      <c r="A32" s="21" t="s">
        <v>46</v>
      </c>
      <c r="B32" s="9"/>
      <c r="C32" s="7"/>
      <c r="D32" s="6"/>
      <c r="E32" s="7"/>
      <c r="F32" s="6"/>
      <c r="G32" s="7"/>
      <c r="H32" s="6">
        <v>11</v>
      </c>
      <c r="I32" s="7">
        <v>2.5</v>
      </c>
      <c r="J32" s="6"/>
      <c r="K32" s="7"/>
      <c r="L32" s="6"/>
      <c r="M32" s="7"/>
      <c r="N32" s="6">
        <v>10</v>
      </c>
      <c r="O32" s="7">
        <v>2</v>
      </c>
      <c r="P32" s="6"/>
      <c r="Q32" s="7"/>
      <c r="R32" s="6"/>
      <c r="S32" s="7"/>
      <c r="T32" s="6"/>
      <c r="U32" s="7"/>
      <c r="V32" s="6"/>
      <c r="W32" s="7"/>
      <c r="X32" s="6">
        <v>1</v>
      </c>
      <c r="Y32" s="7">
        <v>0.5</v>
      </c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>
        <v>3</v>
      </c>
      <c r="AK32" s="7">
        <v>1.2</v>
      </c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37"/>
      <c r="BB32" s="34">
        <f t="shared" si="0"/>
        <v>25</v>
      </c>
      <c r="BC32" s="26">
        <f t="shared" si="1"/>
        <v>6.2</v>
      </c>
    </row>
    <row r="33" spans="1:55" ht="15" thickBot="1">
      <c r="A33" s="21" t="s">
        <v>47</v>
      </c>
      <c r="B33" s="9"/>
      <c r="C33" s="7"/>
      <c r="D33" s="6">
        <v>216</v>
      </c>
      <c r="E33" s="7">
        <v>301.2</v>
      </c>
      <c r="F33" s="6">
        <v>1</v>
      </c>
      <c r="G33" s="7">
        <v>1</v>
      </c>
      <c r="H33" s="6">
        <v>331</v>
      </c>
      <c r="I33" s="7">
        <v>55.4</v>
      </c>
      <c r="J33" s="6">
        <v>284</v>
      </c>
      <c r="K33" s="7">
        <v>240</v>
      </c>
      <c r="L33" s="6"/>
      <c r="M33" s="7"/>
      <c r="N33" s="6">
        <v>2497</v>
      </c>
      <c r="O33" s="7">
        <v>418.7</v>
      </c>
      <c r="P33" s="6">
        <v>7</v>
      </c>
      <c r="Q33" s="7">
        <v>9.3</v>
      </c>
      <c r="R33" s="6"/>
      <c r="S33" s="7"/>
      <c r="T33" s="6"/>
      <c r="U33" s="7"/>
      <c r="V33" s="6">
        <v>93</v>
      </c>
      <c r="W33" s="7">
        <v>82.3</v>
      </c>
      <c r="X33" s="6">
        <v>156</v>
      </c>
      <c r="Y33" s="7">
        <v>122.7</v>
      </c>
      <c r="Z33" s="6">
        <v>1</v>
      </c>
      <c r="AA33" s="7">
        <v>4</v>
      </c>
      <c r="AB33" s="6">
        <v>2</v>
      </c>
      <c r="AC33" s="7">
        <v>2.5</v>
      </c>
      <c r="AD33" s="6">
        <v>16</v>
      </c>
      <c r="AE33" s="7">
        <v>4</v>
      </c>
      <c r="AF33" s="6">
        <v>6</v>
      </c>
      <c r="AG33" s="7">
        <v>12.6</v>
      </c>
      <c r="AH33" s="6">
        <v>242</v>
      </c>
      <c r="AI33" s="7">
        <v>29.7</v>
      </c>
      <c r="AJ33" s="6"/>
      <c r="AK33" s="7"/>
      <c r="AL33" s="6">
        <v>9</v>
      </c>
      <c r="AM33" s="7">
        <v>2.5</v>
      </c>
      <c r="AN33" s="6">
        <v>2</v>
      </c>
      <c r="AO33" s="7">
        <v>0.4</v>
      </c>
      <c r="AP33" s="6"/>
      <c r="AQ33" s="7"/>
      <c r="AR33" s="6">
        <v>1</v>
      </c>
      <c r="AS33" s="7">
        <v>1</v>
      </c>
      <c r="AT33" s="6"/>
      <c r="AU33" s="7"/>
      <c r="AV33" s="6"/>
      <c r="AW33" s="7"/>
      <c r="AX33" s="6"/>
      <c r="AY33" s="7"/>
      <c r="AZ33" s="6">
        <v>154</v>
      </c>
      <c r="BA33" s="37">
        <v>54.1</v>
      </c>
      <c r="BB33" s="34">
        <f t="shared" si="0"/>
        <v>4018</v>
      </c>
      <c r="BC33" s="26">
        <f t="shared" si="1"/>
        <v>1341.3999999999999</v>
      </c>
    </row>
    <row r="34" spans="1:55" ht="15" thickBot="1">
      <c r="A34" s="21" t="s">
        <v>48</v>
      </c>
      <c r="B34" s="9">
        <v>3</v>
      </c>
      <c r="C34" s="7">
        <v>2.5</v>
      </c>
      <c r="D34" s="6">
        <v>510</v>
      </c>
      <c r="E34" s="7">
        <v>703.6</v>
      </c>
      <c r="F34" s="6">
        <v>70</v>
      </c>
      <c r="G34" s="7">
        <v>123.3</v>
      </c>
      <c r="H34" s="6">
        <v>1403</v>
      </c>
      <c r="I34" s="7">
        <v>238.1</v>
      </c>
      <c r="J34" s="6">
        <v>1294</v>
      </c>
      <c r="K34" s="7">
        <v>1005.3</v>
      </c>
      <c r="L34" s="6">
        <v>42</v>
      </c>
      <c r="M34" s="7">
        <v>29.1</v>
      </c>
      <c r="N34" s="6">
        <v>4597</v>
      </c>
      <c r="O34" s="7">
        <v>661.2</v>
      </c>
      <c r="P34" s="6">
        <v>86</v>
      </c>
      <c r="Q34" s="7">
        <v>127</v>
      </c>
      <c r="R34" s="6"/>
      <c r="S34" s="7"/>
      <c r="T34" s="6"/>
      <c r="U34" s="7"/>
      <c r="V34" s="6">
        <v>270</v>
      </c>
      <c r="W34" s="7">
        <v>205</v>
      </c>
      <c r="X34" s="6">
        <v>1166</v>
      </c>
      <c r="Y34" s="7">
        <v>892.6</v>
      </c>
      <c r="Z34" s="6">
        <v>1</v>
      </c>
      <c r="AA34" s="7">
        <v>1.3</v>
      </c>
      <c r="AB34" s="6">
        <v>34</v>
      </c>
      <c r="AC34" s="7">
        <v>52.7</v>
      </c>
      <c r="AD34" s="6">
        <v>45</v>
      </c>
      <c r="AE34" s="7">
        <v>13.8</v>
      </c>
      <c r="AF34" s="6">
        <v>46</v>
      </c>
      <c r="AG34" s="7">
        <v>119.1</v>
      </c>
      <c r="AH34" s="6">
        <v>1694</v>
      </c>
      <c r="AI34" s="7">
        <v>196.8</v>
      </c>
      <c r="AJ34" s="6">
        <v>115</v>
      </c>
      <c r="AK34" s="7">
        <v>37.2</v>
      </c>
      <c r="AL34" s="6">
        <v>350</v>
      </c>
      <c r="AM34" s="7">
        <v>121.6</v>
      </c>
      <c r="AN34" s="6">
        <v>29</v>
      </c>
      <c r="AO34" s="7">
        <v>3.4</v>
      </c>
      <c r="AP34" s="6">
        <v>32</v>
      </c>
      <c r="AQ34" s="7">
        <v>16.9</v>
      </c>
      <c r="AR34" s="6"/>
      <c r="AS34" s="7"/>
      <c r="AT34" s="6">
        <v>68</v>
      </c>
      <c r="AU34" s="7">
        <v>128.9</v>
      </c>
      <c r="AV34" s="6"/>
      <c r="AW34" s="7"/>
      <c r="AX34" s="6">
        <v>30</v>
      </c>
      <c r="AY34" s="7">
        <v>3.2</v>
      </c>
      <c r="AZ34" s="6">
        <v>168</v>
      </c>
      <c r="BA34" s="37">
        <v>39.8</v>
      </c>
      <c r="BB34" s="34">
        <f t="shared" si="0"/>
        <v>12053</v>
      </c>
      <c r="BC34" s="26">
        <f t="shared" si="1"/>
        <v>4722.400000000001</v>
      </c>
    </row>
    <row r="35" spans="1:55" ht="15" thickBot="1">
      <c r="A35" s="21" t="s">
        <v>49</v>
      </c>
      <c r="B35" s="9"/>
      <c r="C35" s="7"/>
      <c r="D35" s="6">
        <v>1053</v>
      </c>
      <c r="E35" s="7">
        <v>1664.1</v>
      </c>
      <c r="F35" s="6">
        <v>181</v>
      </c>
      <c r="G35" s="7">
        <v>369</v>
      </c>
      <c r="H35" s="6">
        <v>3820</v>
      </c>
      <c r="I35" s="7">
        <v>567.9</v>
      </c>
      <c r="J35" s="6">
        <v>3181</v>
      </c>
      <c r="K35" s="7">
        <v>2785.1</v>
      </c>
      <c r="L35" s="6">
        <v>240</v>
      </c>
      <c r="M35" s="7">
        <v>178.1</v>
      </c>
      <c r="N35" s="6">
        <v>8775</v>
      </c>
      <c r="O35" s="7">
        <v>1193.7</v>
      </c>
      <c r="P35" s="6">
        <v>259</v>
      </c>
      <c r="Q35" s="7">
        <v>444.5</v>
      </c>
      <c r="R35" s="6"/>
      <c r="S35" s="7"/>
      <c r="T35" s="6"/>
      <c r="U35" s="7"/>
      <c r="V35" s="6">
        <v>856</v>
      </c>
      <c r="W35" s="7">
        <v>555.6</v>
      </c>
      <c r="X35" s="6">
        <v>474</v>
      </c>
      <c r="Y35" s="7">
        <v>353.2</v>
      </c>
      <c r="Z35" s="6">
        <v>2</v>
      </c>
      <c r="AA35" s="7">
        <v>3.9</v>
      </c>
      <c r="AB35" s="6">
        <v>410</v>
      </c>
      <c r="AC35" s="7">
        <v>743</v>
      </c>
      <c r="AD35" s="6">
        <v>7</v>
      </c>
      <c r="AE35" s="7">
        <v>3.5</v>
      </c>
      <c r="AF35" s="6">
        <v>103</v>
      </c>
      <c r="AG35" s="7">
        <v>602.7</v>
      </c>
      <c r="AH35" s="6">
        <v>5091</v>
      </c>
      <c r="AI35" s="7">
        <v>658.7</v>
      </c>
      <c r="AJ35" s="6">
        <v>631</v>
      </c>
      <c r="AK35" s="7">
        <v>181</v>
      </c>
      <c r="AL35" s="6">
        <v>1667</v>
      </c>
      <c r="AM35" s="7">
        <v>379</v>
      </c>
      <c r="AN35" s="6">
        <v>1195</v>
      </c>
      <c r="AO35" s="7">
        <v>110</v>
      </c>
      <c r="AP35" s="6">
        <v>276</v>
      </c>
      <c r="AQ35" s="7">
        <v>124.3</v>
      </c>
      <c r="AR35" s="6">
        <v>15</v>
      </c>
      <c r="AS35" s="7">
        <v>4.2</v>
      </c>
      <c r="AT35" s="6">
        <v>186</v>
      </c>
      <c r="AU35" s="7">
        <v>313.7</v>
      </c>
      <c r="AV35" s="6"/>
      <c r="AW35" s="7"/>
      <c r="AX35" s="6">
        <v>26</v>
      </c>
      <c r="AY35" s="7">
        <v>3.1</v>
      </c>
      <c r="AZ35" s="6">
        <v>1373</v>
      </c>
      <c r="BA35" s="37">
        <v>248.4</v>
      </c>
      <c r="BB35" s="34">
        <f t="shared" si="0"/>
        <v>29821</v>
      </c>
      <c r="BC35" s="26">
        <f t="shared" si="1"/>
        <v>11486.7</v>
      </c>
    </row>
    <row r="36" spans="1:55" ht="15" thickBot="1">
      <c r="A36" s="21" t="s">
        <v>50</v>
      </c>
      <c r="B36" s="9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>
        <v>5</v>
      </c>
      <c r="O36" s="7">
        <v>8</v>
      </c>
      <c r="P36" s="6">
        <v>4</v>
      </c>
      <c r="Q36" s="7">
        <v>5.7</v>
      </c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37"/>
      <c r="BB36" s="34">
        <f t="shared" si="0"/>
        <v>9</v>
      </c>
      <c r="BC36" s="26">
        <f t="shared" si="1"/>
        <v>13.7</v>
      </c>
    </row>
    <row r="37" spans="1:55" ht="15" thickBot="1">
      <c r="A37" s="21" t="s">
        <v>51</v>
      </c>
      <c r="B37" s="9"/>
      <c r="C37" s="7"/>
      <c r="D37" s="6">
        <v>4</v>
      </c>
      <c r="E37" s="7">
        <v>5</v>
      </c>
      <c r="F37" s="6"/>
      <c r="G37" s="7"/>
      <c r="H37" s="6">
        <v>67</v>
      </c>
      <c r="I37" s="7">
        <v>13.1</v>
      </c>
      <c r="J37" s="6"/>
      <c r="K37" s="7"/>
      <c r="L37" s="6"/>
      <c r="M37" s="7"/>
      <c r="N37" s="6">
        <v>386</v>
      </c>
      <c r="O37" s="7">
        <v>57.2</v>
      </c>
      <c r="P37" s="6">
        <v>8</v>
      </c>
      <c r="Q37" s="7">
        <v>29.2</v>
      </c>
      <c r="R37" s="6"/>
      <c r="S37" s="7"/>
      <c r="T37" s="6"/>
      <c r="U37" s="7"/>
      <c r="V37" s="6"/>
      <c r="W37" s="7"/>
      <c r="X37" s="6">
        <v>12</v>
      </c>
      <c r="Y37" s="7">
        <v>9</v>
      </c>
      <c r="Z37" s="6"/>
      <c r="AA37" s="7"/>
      <c r="AB37" s="6"/>
      <c r="AC37" s="7"/>
      <c r="AD37" s="6"/>
      <c r="AE37" s="7"/>
      <c r="AF37" s="6"/>
      <c r="AG37" s="7"/>
      <c r="AH37" s="6">
        <v>2</v>
      </c>
      <c r="AI37" s="7">
        <v>0.7</v>
      </c>
      <c r="AJ37" s="6">
        <v>117</v>
      </c>
      <c r="AK37" s="7">
        <v>31.7</v>
      </c>
      <c r="AL37" s="6">
        <v>40</v>
      </c>
      <c r="AM37" s="7">
        <v>11.3</v>
      </c>
      <c r="AN37" s="6"/>
      <c r="AO37" s="7"/>
      <c r="AP37" s="6"/>
      <c r="AQ37" s="7"/>
      <c r="AR37" s="6"/>
      <c r="AS37" s="7"/>
      <c r="AT37" s="6"/>
      <c r="AU37" s="7"/>
      <c r="AV37" s="6"/>
      <c r="AW37" s="7"/>
      <c r="AX37" s="6"/>
      <c r="AY37" s="7"/>
      <c r="AZ37" s="6"/>
      <c r="BA37" s="37"/>
      <c r="BB37" s="34">
        <f aca="true" t="shared" si="2" ref="BB37:BB56">SUM(AR37,AT37,AV37,AX37,B37,D37,F37,H37,J37,L37,N37,P37,R37,T37,V37,X37,Z37,AB37,AD37,AF37,AH37,AJ37,AL37,AN37,AP37,AZ37)</f>
        <v>636</v>
      </c>
      <c r="BC37" s="26">
        <f aca="true" t="shared" si="3" ref="BC37:BC56">SUM(AS37,AU37,AW37,AY37,C37,E37,G37,I37,K37,M37,O37,Q37,S37,U37,W37,Y37,AA37,AC37,AE37,AG37,AI37,AK37,AM37,AO37,AQ37,BA37)</f>
        <v>157.20000000000002</v>
      </c>
    </row>
    <row r="38" spans="1:55" ht="15" thickBot="1">
      <c r="A38" s="21" t="s">
        <v>52</v>
      </c>
      <c r="B38" s="9">
        <v>87</v>
      </c>
      <c r="C38" s="7">
        <v>74.2</v>
      </c>
      <c r="D38" s="6">
        <v>531</v>
      </c>
      <c r="E38" s="7">
        <v>964.1</v>
      </c>
      <c r="F38" s="6">
        <v>468</v>
      </c>
      <c r="G38" s="7">
        <v>937.2</v>
      </c>
      <c r="H38" s="6">
        <v>1844</v>
      </c>
      <c r="I38" s="7">
        <v>294.5</v>
      </c>
      <c r="J38" s="6">
        <v>16543</v>
      </c>
      <c r="K38" s="7">
        <v>8198.3</v>
      </c>
      <c r="L38" s="6">
        <v>95</v>
      </c>
      <c r="M38" s="7">
        <v>87.4</v>
      </c>
      <c r="N38" s="6">
        <v>11907</v>
      </c>
      <c r="O38" s="7">
        <v>1397.1</v>
      </c>
      <c r="P38" s="6">
        <v>119</v>
      </c>
      <c r="Q38" s="7">
        <v>245.2</v>
      </c>
      <c r="R38" s="6"/>
      <c r="S38" s="7"/>
      <c r="T38" s="6"/>
      <c r="U38" s="7"/>
      <c r="V38" s="6">
        <v>1</v>
      </c>
      <c r="W38" s="7">
        <v>1.5</v>
      </c>
      <c r="X38" s="6">
        <v>64</v>
      </c>
      <c r="Y38" s="7">
        <v>54.8</v>
      </c>
      <c r="Z38" s="6"/>
      <c r="AA38" s="7"/>
      <c r="AB38" s="6"/>
      <c r="AC38" s="7"/>
      <c r="AD38" s="6"/>
      <c r="AE38" s="7"/>
      <c r="AF38" s="6">
        <v>97</v>
      </c>
      <c r="AG38" s="7">
        <v>376.7</v>
      </c>
      <c r="AH38" s="6">
        <v>144</v>
      </c>
      <c r="AI38" s="7">
        <v>18.9</v>
      </c>
      <c r="AJ38" s="6">
        <v>31</v>
      </c>
      <c r="AK38" s="7">
        <v>9.7</v>
      </c>
      <c r="AL38" s="6">
        <v>314</v>
      </c>
      <c r="AM38" s="7">
        <v>56.1</v>
      </c>
      <c r="AN38" s="6">
        <v>10</v>
      </c>
      <c r="AO38" s="7">
        <v>1.4</v>
      </c>
      <c r="AP38" s="6"/>
      <c r="AQ38" s="7"/>
      <c r="AR38" s="6"/>
      <c r="AS38" s="7"/>
      <c r="AT38" s="6"/>
      <c r="AU38" s="7"/>
      <c r="AV38" s="6"/>
      <c r="AW38" s="7"/>
      <c r="AX38" s="6"/>
      <c r="AY38" s="7"/>
      <c r="AZ38" s="6">
        <v>5</v>
      </c>
      <c r="BA38" s="37">
        <v>1</v>
      </c>
      <c r="BB38" s="34">
        <f t="shared" si="2"/>
        <v>32260</v>
      </c>
      <c r="BC38" s="26">
        <f t="shared" si="3"/>
        <v>12718.1</v>
      </c>
    </row>
    <row r="39" spans="1:55" ht="15" thickBot="1">
      <c r="A39" s="21" t="s">
        <v>53</v>
      </c>
      <c r="B39" s="9">
        <v>1</v>
      </c>
      <c r="C39" s="7">
        <v>1.8</v>
      </c>
      <c r="D39" s="6">
        <v>789</v>
      </c>
      <c r="E39" s="7">
        <v>1124.6</v>
      </c>
      <c r="F39" s="6"/>
      <c r="G39" s="7"/>
      <c r="H39" s="6">
        <v>1336</v>
      </c>
      <c r="I39" s="7">
        <v>195.9</v>
      </c>
      <c r="J39" s="6">
        <v>33</v>
      </c>
      <c r="K39" s="7">
        <v>36.3</v>
      </c>
      <c r="L39" s="6">
        <v>301</v>
      </c>
      <c r="M39" s="7">
        <v>257.5</v>
      </c>
      <c r="N39" s="6">
        <v>4382</v>
      </c>
      <c r="O39" s="7">
        <v>339.6</v>
      </c>
      <c r="P39" s="6">
        <v>534</v>
      </c>
      <c r="Q39" s="7">
        <v>1426.9</v>
      </c>
      <c r="R39" s="6"/>
      <c r="S39" s="7"/>
      <c r="T39" s="6"/>
      <c r="U39" s="7"/>
      <c r="V39" s="6">
        <v>2</v>
      </c>
      <c r="W39" s="7">
        <v>0.6</v>
      </c>
      <c r="X39" s="6">
        <v>118</v>
      </c>
      <c r="Y39" s="7">
        <v>73.4</v>
      </c>
      <c r="Z39" s="6">
        <v>2</v>
      </c>
      <c r="AA39" s="7">
        <v>4.8</v>
      </c>
      <c r="AB39" s="6"/>
      <c r="AC39" s="7"/>
      <c r="AD39" s="6">
        <v>1</v>
      </c>
      <c r="AE39" s="7">
        <v>0.7</v>
      </c>
      <c r="AF39" s="6">
        <v>4</v>
      </c>
      <c r="AG39" s="7">
        <v>31.2</v>
      </c>
      <c r="AH39" s="6">
        <v>92</v>
      </c>
      <c r="AI39" s="7">
        <v>12.5</v>
      </c>
      <c r="AJ39" s="6">
        <v>328</v>
      </c>
      <c r="AK39" s="7">
        <v>192.5</v>
      </c>
      <c r="AL39" s="6">
        <v>303</v>
      </c>
      <c r="AM39" s="7">
        <v>165.2</v>
      </c>
      <c r="AN39" s="6">
        <v>32</v>
      </c>
      <c r="AO39" s="7">
        <v>10.8</v>
      </c>
      <c r="AP39" s="6"/>
      <c r="AQ39" s="7"/>
      <c r="AR39" s="6"/>
      <c r="AS39" s="7"/>
      <c r="AT39" s="6"/>
      <c r="AU39" s="7"/>
      <c r="AV39" s="6"/>
      <c r="AW39" s="7"/>
      <c r="AX39" s="6"/>
      <c r="AY39" s="7"/>
      <c r="AZ39" s="6"/>
      <c r="BA39" s="37"/>
      <c r="BB39" s="34">
        <f t="shared" si="2"/>
        <v>8258</v>
      </c>
      <c r="BC39" s="26">
        <f t="shared" si="3"/>
        <v>3874.2999999999997</v>
      </c>
    </row>
    <row r="40" spans="1:55" ht="15" thickBot="1">
      <c r="A40" s="21" t="s">
        <v>54</v>
      </c>
      <c r="B40" s="9"/>
      <c r="C40" s="7"/>
      <c r="D40" s="6">
        <v>44</v>
      </c>
      <c r="E40" s="7">
        <v>65.6</v>
      </c>
      <c r="F40" s="6">
        <v>1</v>
      </c>
      <c r="G40" s="7">
        <v>2.9</v>
      </c>
      <c r="H40" s="6">
        <v>132</v>
      </c>
      <c r="I40" s="7">
        <v>26</v>
      </c>
      <c r="J40" s="6">
        <v>215</v>
      </c>
      <c r="K40" s="7">
        <v>95.5</v>
      </c>
      <c r="L40" s="6">
        <v>30</v>
      </c>
      <c r="M40" s="7">
        <v>16.7</v>
      </c>
      <c r="N40" s="6">
        <v>1099</v>
      </c>
      <c r="O40" s="7">
        <v>108.1</v>
      </c>
      <c r="P40" s="6">
        <v>245</v>
      </c>
      <c r="Q40" s="7">
        <v>303.3</v>
      </c>
      <c r="R40" s="6"/>
      <c r="S40" s="7"/>
      <c r="T40" s="6"/>
      <c r="U40" s="7"/>
      <c r="V40" s="6"/>
      <c r="W40" s="7"/>
      <c r="X40" s="6">
        <v>9</v>
      </c>
      <c r="Y40" s="7">
        <v>6.4</v>
      </c>
      <c r="Z40" s="6">
        <v>4</v>
      </c>
      <c r="AA40" s="7">
        <v>7.8</v>
      </c>
      <c r="AB40" s="6"/>
      <c r="AC40" s="7"/>
      <c r="AD40" s="6"/>
      <c r="AE40" s="7"/>
      <c r="AF40" s="6"/>
      <c r="AG40" s="7"/>
      <c r="AH40" s="6">
        <v>41</v>
      </c>
      <c r="AI40" s="7">
        <v>7.1</v>
      </c>
      <c r="AJ40" s="6">
        <v>56</v>
      </c>
      <c r="AK40" s="7">
        <v>28.1</v>
      </c>
      <c r="AL40" s="6">
        <v>311</v>
      </c>
      <c r="AM40" s="7">
        <v>127.5</v>
      </c>
      <c r="AN40" s="6">
        <v>4</v>
      </c>
      <c r="AO40" s="7">
        <v>2.7</v>
      </c>
      <c r="AP40" s="6">
        <v>3</v>
      </c>
      <c r="AQ40" s="7">
        <v>1.6</v>
      </c>
      <c r="AR40" s="6"/>
      <c r="AS40" s="7"/>
      <c r="AT40" s="6"/>
      <c r="AU40" s="7"/>
      <c r="AV40" s="6"/>
      <c r="AW40" s="7"/>
      <c r="AX40" s="6"/>
      <c r="AY40" s="7"/>
      <c r="AZ40" s="6"/>
      <c r="BA40" s="37"/>
      <c r="BB40" s="34">
        <f t="shared" si="2"/>
        <v>2194</v>
      </c>
      <c r="BC40" s="26">
        <f t="shared" si="3"/>
        <v>799.3</v>
      </c>
    </row>
    <row r="41" spans="1:55" ht="15" thickBot="1">
      <c r="A41" s="21" t="s">
        <v>55</v>
      </c>
      <c r="B41" s="9"/>
      <c r="C41" s="7"/>
      <c r="D41" s="6">
        <v>5</v>
      </c>
      <c r="E41" s="7">
        <v>13.4</v>
      </c>
      <c r="F41" s="6"/>
      <c r="G41" s="7"/>
      <c r="H41" s="6">
        <v>4</v>
      </c>
      <c r="I41" s="7">
        <v>0.9</v>
      </c>
      <c r="J41" s="6">
        <v>1</v>
      </c>
      <c r="K41" s="7">
        <v>0.9</v>
      </c>
      <c r="L41" s="6">
        <v>31</v>
      </c>
      <c r="M41" s="7">
        <v>19.9</v>
      </c>
      <c r="N41" s="6">
        <v>151</v>
      </c>
      <c r="O41" s="7">
        <v>11.1</v>
      </c>
      <c r="P41" s="6">
        <v>48</v>
      </c>
      <c r="Q41" s="7">
        <v>61.8</v>
      </c>
      <c r="R41" s="6"/>
      <c r="S41" s="7"/>
      <c r="T41" s="6"/>
      <c r="U41" s="7"/>
      <c r="V41" s="6"/>
      <c r="W41" s="7"/>
      <c r="X41" s="6"/>
      <c r="Y41" s="7"/>
      <c r="Z41" s="6">
        <v>1</v>
      </c>
      <c r="AA41" s="7">
        <v>4.7</v>
      </c>
      <c r="AB41" s="6"/>
      <c r="AC41" s="7"/>
      <c r="AD41" s="6"/>
      <c r="AE41" s="7"/>
      <c r="AF41" s="6"/>
      <c r="AG41" s="7"/>
      <c r="AH41" s="6"/>
      <c r="AI41" s="7"/>
      <c r="AJ41" s="6">
        <v>28</v>
      </c>
      <c r="AK41" s="7">
        <v>8.4</v>
      </c>
      <c r="AL41" s="6">
        <v>46</v>
      </c>
      <c r="AM41" s="7">
        <v>18.8</v>
      </c>
      <c r="AN41" s="6">
        <v>18</v>
      </c>
      <c r="AO41" s="7">
        <v>2.8</v>
      </c>
      <c r="AP41" s="6"/>
      <c r="AQ41" s="7"/>
      <c r="AR41" s="6"/>
      <c r="AS41" s="7"/>
      <c r="AT41" s="6"/>
      <c r="AU41" s="7"/>
      <c r="AV41" s="6"/>
      <c r="AW41" s="7"/>
      <c r="AX41" s="6"/>
      <c r="AY41" s="7"/>
      <c r="AZ41" s="6"/>
      <c r="BA41" s="37"/>
      <c r="BB41" s="34">
        <f t="shared" si="2"/>
        <v>333</v>
      </c>
      <c r="BC41" s="26">
        <f t="shared" si="3"/>
        <v>142.70000000000002</v>
      </c>
    </row>
    <row r="42" spans="1:55" ht="15" thickBot="1">
      <c r="A42" s="21" t="s">
        <v>56</v>
      </c>
      <c r="B42" s="9"/>
      <c r="C42" s="7"/>
      <c r="D42" s="6">
        <v>39</v>
      </c>
      <c r="E42" s="7">
        <v>97.8</v>
      </c>
      <c r="F42" s="6">
        <v>80</v>
      </c>
      <c r="G42" s="7">
        <v>178.8</v>
      </c>
      <c r="H42" s="6">
        <v>183</v>
      </c>
      <c r="I42" s="7">
        <v>46.7</v>
      </c>
      <c r="J42" s="6">
        <v>1814</v>
      </c>
      <c r="K42" s="7">
        <v>828.7</v>
      </c>
      <c r="L42" s="6">
        <v>17</v>
      </c>
      <c r="M42" s="7">
        <v>10.8</v>
      </c>
      <c r="N42" s="6">
        <v>635</v>
      </c>
      <c r="O42" s="7">
        <v>71.6</v>
      </c>
      <c r="P42" s="6">
        <v>214</v>
      </c>
      <c r="Q42" s="7">
        <v>363.4</v>
      </c>
      <c r="R42" s="6"/>
      <c r="S42" s="7"/>
      <c r="T42" s="6"/>
      <c r="U42" s="7"/>
      <c r="V42" s="6"/>
      <c r="W42" s="7"/>
      <c r="X42" s="6">
        <v>2</v>
      </c>
      <c r="Y42" s="7">
        <v>1.9</v>
      </c>
      <c r="Z42" s="6">
        <v>1</v>
      </c>
      <c r="AA42" s="7">
        <v>2</v>
      </c>
      <c r="AB42" s="6"/>
      <c r="AC42" s="7"/>
      <c r="AD42" s="6"/>
      <c r="AE42" s="7"/>
      <c r="AF42" s="6"/>
      <c r="AG42" s="7"/>
      <c r="AH42" s="6">
        <v>758</v>
      </c>
      <c r="AI42" s="7">
        <v>159.2</v>
      </c>
      <c r="AJ42" s="6">
        <v>253</v>
      </c>
      <c r="AK42" s="7">
        <v>69.8</v>
      </c>
      <c r="AL42" s="6">
        <v>837</v>
      </c>
      <c r="AM42" s="7">
        <v>366</v>
      </c>
      <c r="AN42" s="6"/>
      <c r="AO42" s="7"/>
      <c r="AP42" s="6"/>
      <c r="AQ42" s="7"/>
      <c r="AR42" s="6"/>
      <c r="AS42" s="7"/>
      <c r="AT42" s="6"/>
      <c r="AU42" s="7"/>
      <c r="AV42" s="6"/>
      <c r="AW42" s="7"/>
      <c r="AX42" s="6"/>
      <c r="AY42" s="7"/>
      <c r="AZ42" s="6">
        <v>5</v>
      </c>
      <c r="BA42" s="37">
        <v>1</v>
      </c>
      <c r="BB42" s="34">
        <f t="shared" si="2"/>
        <v>4838</v>
      </c>
      <c r="BC42" s="26">
        <f t="shared" si="3"/>
        <v>2197.7</v>
      </c>
    </row>
    <row r="43" spans="1:55" ht="15" thickBot="1">
      <c r="A43" s="21" t="s">
        <v>57</v>
      </c>
      <c r="B43" s="9"/>
      <c r="C43" s="7"/>
      <c r="D43" s="6">
        <v>255</v>
      </c>
      <c r="E43" s="7">
        <v>594.9</v>
      </c>
      <c r="F43" s="6">
        <v>13</v>
      </c>
      <c r="G43" s="7">
        <v>32.3</v>
      </c>
      <c r="H43" s="6">
        <v>516</v>
      </c>
      <c r="I43" s="7">
        <v>110.5</v>
      </c>
      <c r="J43" s="6">
        <v>937</v>
      </c>
      <c r="K43" s="7">
        <v>412.4</v>
      </c>
      <c r="L43" s="6">
        <v>19</v>
      </c>
      <c r="M43" s="7">
        <v>13.3</v>
      </c>
      <c r="N43" s="6">
        <v>3218</v>
      </c>
      <c r="O43" s="7">
        <v>337.5</v>
      </c>
      <c r="P43" s="6">
        <v>225</v>
      </c>
      <c r="Q43" s="7">
        <v>310.2</v>
      </c>
      <c r="R43" s="6"/>
      <c r="S43" s="7"/>
      <c r="T43" s="6"/>
      <c r="U43" s="7"/>
      <c r="V43" s="6"/>
      <c r="W43" s="7"/>
      <c r="X43" s="6">
        <v>11</v>
      </c>
      <c r="Y43" s="7">
        <v>5.2</v>
      </c>
      <c r="Z43" s="6"/>
      <c r="AA43" s="7"/>
      <c r="AB43" s="6"/>
      <c r="AC43" s="7"/>
      <c r="AD43" s="6"/>
      <c r="AE43" s="7"/>
      <c r="AF43" s="6"/>
      <c r="AG43" s="7"/>
      <c r="AH43" s="6">
        <v>4607</v>
      </c>
      <c r="AI43" s="7">
        <v>681.1</v>
      </c>
      <c r="AJ43" s="6">
        <v>369</v>
      </c>
      <c r="AK43" s="7">
        <v>155</v>
      </c>
      <c r="AL43" s="6">
        <v>4460</v>
      </c>
      <c r="AM43" s="7">
        <v>2014.5</v>
      </c>
      <c r="AN43" s="6">
        <v>6</v>
      </c>
      <c r="AO43" s="7">
        <v>1.8</v>
      </c>
      <c r="AP43" s="6"/>
      <c r="AQ43" s="7"/>
      <c r="AR43" s="6"/>
      <c r="AS43" s="7"/>
      <c r="AT43" s="6"/>
      <c r="AU43" s="7"/>
      <c r="AV43" s="6"/>
      <c r="AW43" s="7"/>
      <c r="AX43" s="6">
        <v>7</v>
      </c>
      <c r="AY43" s="7">
        <v>0.8</v>
      </c>
      <c r="AZ43" s="6">
        <v>1</v>
      </c>
      <c r="BA43" s="37">
        <v>0.2</v>
      </c>
      <c r="BB43" s="34">
        <f t="shared" si="2"/>
        <v>14644</v>
      </c>
      <c r="BC43" s="26">
        <f t="shared" si="3"/>
        <v>4669.7</v>
      </c>
    </row>
    <row r="44" spans="1:55" ht="15" thickBot="1">
      <c r="A44" s="21" t="s">
        <v>58</v>
      </c>
      <c r="B44" s="9"/>
      <c r="C44" s="7"/>
      <c r="D44" s="6">
        <v>10</v>
      </c>
      <c r="E44" s="7">
        <v>16.6</v>
      </c>
      <c r="F44" s="6"/>
      <c r="G44" s="7"/>
      <c r="H44" s="6">
        <v>51</v>
      </c>
      <c r="I44" s="7">
        <v>24.1</v>
      </c>
      <c r="J44" s="6">
        <v>2</v>
      </c>
      <c r="K44" s="7">
        <v>1.3</v>
      </c>
      <c r="L44" s="6">
        <v>35</v>
      </c>
      <c r="M44" s="7">
        <v>29.6</v>
      </c>
      <c r="N44" s="6">
        <v>21</v>
      </c>
      <c r="O44" s="7">
        <v>3</v>
      </c>
      <c r="P44" s="6"/>
      <c r="Q44" s="7"/>
      <c r="R44" s="6"/>
      <c r="S44" s="7"/>
      <c r="T44" s="6"/>
      <c r="U44" s="7"/>
      <c r="V44" s="6"/>
      <c r="W44" s="7"/>
      <c r="X44" s="6"/>
      <c r="Y44" s="7"/>
      <c r="Z44" s="6"/>
      <c r="AA44" s="7"/>
      <c r="AB44" s="6"/>
      <c r="AC44" s="7"/>
      <c r="AD44" s="6"/>
      <c r="AE44" s="7"/>
      <c r="AF44" s="6"/>
      <c r="AG44" s="7"/>
      <c r="AH44" s="6">
        <v>193</v>
      </c>
      <c r="AI44" s="7">
        <v>26.4</v>
      </c>
      <c r="AJ44" s="6">
        <v>78</v>
      </c>
      <c r="AK44" s="7">
        <v>12.5</v>
      </c>
      <c r="AL44" s="6">
        <v>3259</v>
      </c>
      <c r="AM44" s="7">
        <v>453.8</v>
      </c>
      <c r="AN44" s="6">
        <v>54</v>
      </c>
      <c r="AO44" s="7">
        <v>6.2</v>
      </c>
      <c r="AP44" s="6"/>
      <c r="AQ44" s="7"/>
      <c r="AR44" s="6"/>
      <c r="AS44" s="7"/>
      <c r="AT44" s="6"/>
      <c r="AU44" s="7"/>
      <c r="AV44" s="6"/>
      <c r="AW44" s="7"/>
      <c r="AX44" s="6"/>
      <c r="AY44" s="7"/>
      <c r="AZ44" s="6"/>
      <c r="BA44" s="37"/>
      <c r="BB44" s="34">
        <f t="shared" si="2"/>
        <v>3703</v>
      </c>
      <c r="BC44" s="26">
        <f t="shared" si="3"/>
        <v>573.5</v>
      </c>
    </row>
    <row r="45" spans="1:55" ht="15" thickBot="1">
      <c r="A45" s="21" t="s">
        <v>59</v>
      </c>
      <c r="B45" s="9"/>
      <c r="C45" s="7"/>
      <c r="D45" s="6"/>
      <c r="E45" s="7"/>
      <c r="F45" s="6"/>
      <c r="G45" s="7"/>
      <c r="H45" s="6">
        <v>34</v>
      </c>
      <c r="I45" s="7">
        <v>6.7</v>
      </c>
      <c r="J45" s="6"/>
      <c r="K45" s="7"/>
      <c r="L45" s="6">
        <v>13</v>
      </c>
      <c r="M45" s="7">
        <v>6.9</v>
      </c>
      <c r="N45" s="6">
        <v>58</v>
      </c>
      <c r="O45" s="7">
        <v>10.7</v>
      </c>
      <c r="P45" s="6">
        <v>45</v>
      </c>
      <c r="Q45" s="7">
        <v>63</v>
      </c>
      <c r="R45" s="6"/>
      <c r="S45" s="7"/>
      <c r="T45" s="6"/>
      <c r="U45" s="7"/>
      <c r="V45" s="6"/>
      <c r="W45" s="7"/>
      <c r="X45" s="6">
        <v>3</v>
      </c>
      <c r="Y45" s="7">
        <v>1.4</v>
      </c>
      <c r="Z45" s="6"/>
      <c r="AA45" s="7"/>
      <c r="AB45" s="6"/>
      <c r="AC45" s="7"/>
      <c r="AD45" s="6"/>
      <c r="AE45" s="7"/>
      <c r="AF45" s="6"/>
      <c r="AG45" s="7"/>
      <c r="AH45" s="6"/>
      <c r="AI45" s="7"/>
      <c r="AJ45" s="6">
        <v>26</v>
      </c>
      <c r="AK45" s="7">
        <v>6.9</v>
      </c>
      <c r="AL45" s="6">
        <v>212</v>
      </c>
      <c r="AM45" s="7">
        <v>96.2</v>
      </c>
      <c r="AN45" s="6"/>
      <c r="AO45" s="7"/>
      <c r="AP45" s="6"/>
      <c r="AQ45" s="7"/>
      <c r="AR45" s="6"/>
      <c r="AS45" s="7"/>
      <c r="AT45" s="6"/>
      <c r="AU45" s="7"/>
      <c r="AV45" s="6"/>
      <c r="AW45" s="7"/>
      <c r="AX45" s="6"/>
      <c r="AY45" s="7"/>
      <c r="AZ45" s="6"/>
      <c r="BA45" s="37"/>
      <c r="BB45" s="34">
        <f t="shared" si="2"/>
        <v>391</v>
      </c>
      <c r="BC45" s="26">
        <f t="shared" si="3"/>
        <v>191.8</v>
      </c>
    </row>
    <row r="46" spans="1:55" ht="15" thickBot="1">
      <c r="A46" s="21" t="s">
        <v>60</v>
      </c>
      <c r="B46" s="9"/>
      <c r="C46" s="7"/>
      <c r="D46" s="6">
        <v>2</v>
      </c>
      <c r="E46" s="7">
        <v>2.6</v>
      </c>
      <c r="F46" s="6"/>
      <c r="G46" s="7"/>
      <c r="H46" s="6">
        <v>32</v>
      </c>
      <c r="I46" s="7">
        <v>5</v>
      </c>
      <c r="J46" s="6"/>
      <c r="K46" s="7"/>
      <c r="L46" s="6"/>
      <c r="M46" s="7"/>
      <c r="N46" s="6">
        <v>22</v>
      </c>
      <c r="O46" s="7">
        <v>1.4</v>
      </c>
      <c r="P46" s="6"/>
      <c r="Q46" s="7"/>
      <c r="R46" s="6"/>
      <c r="S46" s="7"/>
      <c r="T46" s="6"/>
      <c r="U46" s="7"/>
      <c r="V46" s="6"/>
      <c r="W46" s="7"/>
      <c r="X46" s="6"/>
      <c r="Y46" s="7"/>
      <c r="Z46" s="6"/>
      <c r="AA46" s="7"/>
      <c r="AB46" s="6"/>
      <c r="AC46" s="7"/>
      <c r="AD46" s="6"/>
      <c r="AE46" s="7"/>
      <c r="AF46" s="6"/>
      <c r="AG46" s="7"/>
      <c r="AH46" s="6"/>
      <c r="AI46" s="7"/>
      <c r="AJ46" s="6"/>
      <c r="AK46" s="7"/>
      <c r="AL46" s="6"/>
      <c r="AM46" s="7"/>
      <c r="AN46" s="6"/>
      <c r="AO46" s="7"/>
      <c r="AP46" s="6"/>
      <c r="AQ46" s="7"/>
      <c r="AR46" s="6"/>
      <c r="AS46" s="7"/>
      <c r="AT46" s="6"/>
      <c r="AU46" s="7"/>
      <c r="AV46" s="6"/>
      <c r="AW46" s="7"/>
      <c r="AX46" s="6"/>
      <c r="AY46" s="7"/>
      <c r="AZ46" s="6"/>
      <c r="BA46" s="37"/>
      <c r="BB46" s="34">
        <f t="shared" si="2"/>
        <v>56</v>
      </c>
      <c r="BC46" s="26">
        <f t="shared" si="3"/>
        <v>9</v>
      </c>
    </row>
    <row r="47" spans="1:55" ht="15" thickBot="1">
      <c r="A47" s="21" t="s">
        <v>61</v>
      </c>
      <c r="B47" s="9"/>
      <c r="C47" s="7"/>
      <c r="D47" s="6">
        <v>3</v>
      </c>
      <c r="E47" s="7">
        <v>4</v>
      </c>
      <c r="F47" s="6"/>
      <c r="G47" s="7"/>
      <c r="H47" s="6"/>
      <c r="I47" s="7"/>
      <c r="J47" s="6">
        <v>8</v>
      </c>
      <c r="K47" s="7">
        <v>5.1</v>
      </c>
      <c r="L47" s="6">
        <v>5</v>
      </c>
      <c r="M47" s="7">
        <v>4.1</v>
      </c>
      <c r="N47" s="6">
        <v>50</v>
      </c>
      <c r="O47" s="7">
        <v>5.5</v>
      </c>
      <c r="P47" s="6">
        <v>15</v>
      </c>
      <c r="Q47" s="7">
        <v>25.7</v>
      </c>
      <c r="R47" s="6"/>
      <c r="S47" s="7"/>
      <c r="T47" s="6"/>
      <c r="U47" s="7"/>
      <c r="V47" s="6"/>
      <c r="W47" s="7"/>
      <c r="X47" s="6"/>
      <c r="Y47" s="7"/>
      <c r="Z47" s="6"/>
      <c r="AA47" s="7"/>
      <c r="AB47" s="6"/>
      <c r="AC47" s="7"/>
      <c r="AD47" s="6"/>
      <c r="AE47" s="7"/>
      <c r="AF47" s="6"/>
      <c r="AG47" s="7"/>
      <c r="AH47" s="6"/>
      <c r="AI47" s="7"/>
      <c r="AJ47" s="6">
        <v>5</v>
      </c>
      <c r="AK47" s="7">
        <v>0.9</v>
      </c>
      <c r="AL47" s="6">
        <v>8</v>
      </c>
      <c r="AM47" s="7">
        <v>2</v>
      </c>
      <c r="AN47" s="6"/>
      <c r="AO47" s="7"/>
      <c r="AP47" s="6"/>
      <c r="AQ47" s="7"/>
      <c r="AR47" s="6"/>
      <c r="AS47" s="7"/>
      <c r="AT47" s="6"/>
      <c r="AU47" s="7"/>
      <c r="AV47" s="6"/>
      <c r="AW47" s="7"/>
      <c r="AX47" s="6"/>
      <c r="AY47" s="7"/>
      <c r="AZ47" s="6"/>
      <c r="BA47" s="37"/>
      <c r="BB47" s="34">
        <f t="shared" si="2"/>
        <v>94</v>
      </c>
      <c r="BC47" s="26">
        <f t="shared" si="3"/>
        <v>47.3</v>
      </c>
    </row>
    <row r="48" spans="1:55" ht="15" thickBot="1">
      <c r="A48" s="21" t="s">
        <v>62</v>
      </c>
      <c r="B48" s="9"/>
      <c r="C48" s="7"/>
      <c r="D48" s="6">
        <v>36</v>
      </c>
      <c r="E48" s="7">
        <v>57.2</v>
      </c>
      <c r="F48" s="6">
        <v>1</v>
      </c>
      <c r="G48" s="7">
        <v>3.5</v>
      </c>
      <c r="H48" s="6">
        <v>66</v>
      </c>
      <c r="I48" s="7">
        <v>11.7</v>
      </c>
      <c r="J48" s="6">
        <v>176</v>
      </c>
      <c r="K48" s="7">
        <v>52.9</v>
      </c>
      <c r="L48" s="6">
        <v>9</v>
      </c>
      <c r="M48" s="7">
        <v>4.7</v>
      </c>
      <c r="N48" s="6">
        <v>230</v>
      </c>
      <c r="O48" s="7">
        <v>22.4</v>
      </c>
      <c r="P48" s="6">
        <v>40</v>
      </c>
      <c r="Q48" s="7">
        <v>38.5</v>
      </c>
      <c r="R48" s="6"/>
      <c r="S48" s="7"/>
      <c r="T48" s="6"/>
      <c r="U48" s="7"/>
      <c r="V48" s="6">
        <v>2</v>
      </c>
      <c r="W48" s="7">
        <v>1.2</v>
      </c>
      <c r="X48" s="6">
        <v>10</v>
      </c>
      <c r="Y48" s="7">
        <v>3.7</v>
      </c>
      <c r="Z48" s="6"/>
      <c r="AA48" s="7"/>
      <c r="AB48" s="6"/>
      <c r="AC48" s="7"/>
      <c r="AD48" s="6"/>
      <c r="AE48" s="7"/>
      <c r="AF48" s="6">
        <v>1</v>
      </c>
      <c r="AG48" s="7">
        <v>3.5</v>
      </c>
      <c r="AH48" s="6"/>
      <c r="AI48" s="7"/>
      <c r="AJ48" s="6">
        <v>17</v>
      </c>
      <c r="AK48" s="7">
        <v>4.9</v>
      </c>
      <c r="AL48" s="6">
        <v>58</v>
      </c>
      <c r="AM48" s="7">
        <v>23.3</v>
      </c>
      <c r="AN48" s="6"/>
      <c r="AO48" s="7"/>
      <c r="AP48" s="6"/>
      <c r="AQ48" s="7"/>
      <c r="AR48" s="6"/>
      <c r="AS48" s="7"/>
      <c r="AT48" s="6"/>
      <c r="AU48" s="7"/>
      <c r="AV48" s="6"/>
      <c r="AW48" s="7"/>
      <c r="AX48" s="6">
        <v>1</v>
      </c>
      <c r="AY48" s="7">
        <v>0.1</v>
      </c>
      <c r="AZ48" s="6">
        <v>22</v>
      </c>
      <c r="BA48" s="37">
        <v>5.5</v>
      </c>
      <c r="BB48" s="34">
        <f t="shared" si="2"/>
        <v>669</v>
      </c>
      <c r="BC48" s="26">
        <f t="shared" si="3"/>
        <v>233.1</v>
      </c>
    </row>
    <row r="49" spans="1:55" ht="15" thickBot="1">
      <c r="A49" s="21" t="s">
        <v>63</v>
      </c>
      <c r="B49" s="9"/>
      <c r="C49" s="7"/>
      <c r="D49" s="6">
        <v>80</v>
      </c>
      <c r="E49" s="7">
        <v>134.3</v>
      </c>
      <c r="F49" s="6"/>
      <c r="G49" s="7"/>
      <c r="H49" s="6">
        <v>269</v>
      </c>
      <c r="I49" s="7">
        <v>36.8</v>
      </c>
      <c r="J49" s="6">
        <v>315</v>
      </c>
      <c r="K49" s="7">
        <v>213.9</v>
      </c>
      <c r="L49" s="6">
        <v>54</v>
      </c>
      <c r="M49" s="7">
        <v>38.3</v>
      </c>
      <c r="N49" s="6">
        <v>1905</v>
      </c>
      <c r="O49" s="7">
        <v>183.7</v>
      </c>
      <c r="P49" s="6">
        <v>456</v>
      </c>
      <c r="Q49" s="7">
        <v>610.9</v>
      </c>
      <c r="R49" s="6"/>
      <c r="S49" s="7"/>
      <c r="T49" s="6"/>
      <c r="U49" s="7"/>
      <c r="V49" s="6"/>
      <c r="W49" s="7"/>
      <c r="X49" s="6">
        <v>80</v>
      </c>
      <c r="Y49" s="7">
        <v>38.2</v>
      </c>
      <c r="Z49" s="6"/>
      <c r="AA49" s="7"/>
      <c r="AB49" s="6"/>
      <c r="AC49" s="7"/>
      <c r="AD49" s="6"/>
      <c r="AE49" s="7"/>
      <c r="AF49" s="6">
        <v>5</v>
      </c>
      <c r="AG49" s="7">
        <v>31.7</v>
      </c>
      <c r="AH49" s="6">
        <v>6</v>
      </c>
      <c r="AI49" s="7">
        <v>1.9</v>
      </c>
      <c r="AJ49" s="6">
        <v>148</v>
      </c>
      <c r="AK49" s="7">
        <v>62.3</v>
      </c>
      <c r="AL49" s="6">
        <v>319</v>
      </c>
      <c r="AM49" s="7">
        <v>141.1</v>
      </c>
      <c r="AN49" s="6">
        <v>4</v>
      </c>
      <c r="AO49" s="7">
        <v>0.7</v>
      </c>
      <c r="AP49" s="6"/>
      <c r="AQ49" s="7"/>
      <c r="AR49" s="6"/>
      <c r="AS49" s="7"/>
      <c r="AT49" s="6"/>
      <c r="AU49" s="7"/>
      <c r="AV49" s="6"/>
      <c r="AW49" s="7"/>
      <c r="AX49" s="6"/>
      <c r="AY49" s="7"/>
      <c r="AZ49" s="6"/>
      <c r="BA49" s="37"/>
      <c r="BB49" s="34">
        <f t="shared" si="2"/>
        <v>3641</v>
      </c>
      <c r="BC49" s="26">
        <f t="shared" si="3"/>
        <v>1493.8000000000002</v>
      </c>
    </row>
    <row r="50" spans="1:55" ht="15" thickBot="1">
      <c r="A50" s="21" t="s">
        <v>64</v>
      </c>
      <c r="B50" s="9"/>
      <c r="C50" s="7"/>
      <c r="D50" s="6">
        <v>47</v>
      </c>
      <c r="E50" s="7">
        <v>77.5</v>
      </c>
      <c r="F50" s="6">
        <v>43</v>
      </c>
      <c r="G50" s="7">
        <v>89</v>
      </c>
      <c r="H50" s="6">
        <v>128</v>
      </c>
      <c r="I50" s="7">
        <v>21</v>
      </c>
      <c r="J50" s="6">
        <v>65</v>
      </c>
      <c r="K50" s="7">
        <v>67.5</v>
      </c>
      <c r="L50" s="6">
        <v>51</v>
      </c>
      <c r="M50" s="7">
        <v>25.9</v>
      </c>
      <c r="N50" s="6">
        <v>1550</v>
      </c>
      <c r="O50" s="7">
        <v>101.8</v>
      </c>
      <c r="P50" s="6">
        <v>219</v>
      </c>
      <c r="Q50" s="7">
        <v>258.4</v>
      </c>
      <c r="R50" s="6"/>
      <c r="S50" s="7"/>
      <c r="T50" s="6"/>
      <c r="U50" s="7"/>
      <c r="V50" s="6"/>
      <c r="W50" s="7"/>
      <c r="X50" s="6">
        <v>13</v>
      </c>
      <c r="Y50" s="7">
        <v>7.8</v>
      </c>
      <c r="Z50" s="6">
        <v>4</v>
      </c>
      <c r="AA50" s="7">
        <v>14.5</v>
      </c>
      <c r="AB50" s="6"/>
      <c r="AC50" s="7"/>
      <c r="AD50" s="6"/>
      <c r="AE50" s="7"/>
      <c r="AF50" s="6"/>
      <c r="AG50" s="7"/>
      <c r="AH50" s="6"/>
      <c r="AI50" s="7"/>
      <c r="AJ50" s="6">
        <v>94</v>
      </c>
      <c r="AK50" s="7">
        <v>32.2</v>
      </c>
      <c r="AL50" s="6">
        <v>415</v>
      </c>
      <c r="AM50" s="7">
        <v>115.9</v>
      </c>
      <c r="AN50" s="6"/>
      <c r="AO50" s="7"/>
      <c r="AP50" s="6"/>
      <c r="AQ50" s="7"/>
      <c r="AR50" s="6"/>
      <c r="AS50" s="7"/>
      <c r="AT50" s="6"/>
      <c r="AU50" s="7"/>
      <c r="AV50" s="6"/>
      <c r="AW50" s="7"/>
      <c r="AX50" s="6"/>
      <c r="AY50" s="7"/>
      <c r="AZ50" s="6"/>
      <c r="BA50" s="37"/>
      <c r="BB50" s="34">
        <f t="shared" si="2"/>
        <v>2629</v>
      </c>
      <c r="BC50" s="26">
        <f t="shared" si="3"/>
        <v>811.4999999999999</v>
      </c>
    </row>
    <row r="51" spans="1:55" ht="15" thickBot="1">
      <c r="A51" s="21" t="s">
        <v>65</v>
      </c>
      <c r="B51" s="9"/>
      <c r="C51" s="7"/>
      <c r="D51" s="6">
        <v>27</v>
      </c>
      <c r="E51" s="7">
        <v>46.3</v>
      </c>
      <c r="F51" s="6"/>
      <c r="G51" s="7"/>
      <c r="H51" s="6">
        <v>4</v>
      </c>
      <c r="I51" s="7">
        <v>0.8</v>
      </c>
      <c r="J51" s="6"/>
      <c r="K51" s="7"/>
      <c r="L51" s="6">
        <v>11</v>
      </c>
      <c r="M51" s="7">
        <v>7.6</v>
      </c>
      <c r="N51" s="6">
        <v>77</v>
      </c>
      <c r="O51" s="7">
        <v>14.3</v>
      </c>
      <c r="P51" s="6">
        <v>281</v>
      </c>
      <c r="Q51" s="7">
        <v>322.9</v>
      </c>
      <c r="R51" s="6"/>
      <c r="S51" s="7"/>
      <c r="T51" s="6"/>
      <c r="U51" s="7"/>
      <c r="V51" s="6"/>
      <c r="W51" s="7"/>
      <c r="X51" s="6">
        <v>1</v>
      </c>
      <c r="Y51" s="7">
        <v>0.4</v>
      </c>
      <c r="Z51" s="6"/>
      <c r="AA51" s="7"/>
      <c r="AB51" s="6"/>
      <c r="AC51" s="7"/>
      <c r="AD51" s="6"/>
      <c r="AE51" s="7"/>
      <c r="AF51" s="6"/>
      <c r="AG51" s="7"/>
      <c r="AH51" s="6">
        <v>30</v>
      </c>
      <c r="AI51" s="7">
        <v>1.5</v>
      </c>
      <c r="AJ51" s="6">
        <v>7</v>
      </c>
      <c r="AK51" s="7">
        <v>2.6</v>
      </c>
      <c r="AL51" s="6">
        <v>218</v>
      </c>
      <c r="AM51" s="7">
        <v>62</v>
      </c>
      <c r="AN51" s="6">
        <v>12</v>
      </c>
      <c r="AO51" s="7">
        <v>1.5</v>
      </c>
      <c r="AP51" s="6"/>
      <c r="AQ51" s="7"/>
      <c r="AR51" s="6"/>
      <c r="AS51" s="7"/>
      <c r="AT51" s="6"/>
      <c r="AU51" s="7"/>
      <c r="AV51" s="6"/>
      <c r="AW51" s="7"/>
      <c r="AX51" s="6"/>
      <c r="AY51" s="7"/>
      <c r="AZ51" s="6"/>
      <c r="BA51" s="37"/>
      <c r="BB51" s="34">
        <f t="shared" si="2"/>
        <v>668</v>
      </c>
      <c r="BC51" s="26">
        <f t="shared" si="3"/>
        <v>459.9</v>
      </c>
    </row>
    <row r="52" spans="1:55" ht="15" thickBot="1">
      <c r="A52" s="22" t="s">
        <v>95</v>
      </c>
      <c r="B52" s="9"/>
      <c r="C52" s="7"/>
      <c r="D52" s="6"/>
      <c r="E52" s="7"/>
      <c r="F52" s="6"/>
      <c r="G52" s="7"/>
      <c r="H52" s="6">
        <v>8</v>
      </c>
      <c r="I52" s="7">
        <v>2.3</v>
      </c>
      <c r="J52" s="6"/>
      <c r="K52" s="7"/>
      <c r="L52" s="6">
        <v>4</v>
      </c>
      <c r="M52" s="7">
        <v>2.2</v>
      </c>
      <c r="N52" s="6">
        <v>7</v>
      </c>
      <c r="O52" s="7">
        <v>1.5</v>
      </c>
      <c r="P52" s="6">
        <v>83</v>
      </c>
      <c r="Q52" s="7">
        <v>121.9</v>
      </c>
      <c r="R52" s="6"/>
      <c r="S52" s="7"/>
      <c r="T52" s="6"/>
      <c r="U52" s="7"/>
      <c r="V52" s="6"/>
      <c r="W52" s="7"/>
      <c r="X52" s="6">
        <v>2</v>
      </c>
      <c r="Y52" s="7">
        <v>1</v>
      </c>
      <c r="Z52" s="6">
        <v>1</v>
      </c>
      <c r="AA52" s="7">
        <v>4</v>
      </c>
      <c r="AB52" s="6"/>
      <c r="AC52" s="7"/>
      <c r="AD52" s="6"/>
      <c r="AE52" s="7"/>
      <c r="AF52" s="6"/>
      <c r="AG52" s="7"/>
      <c r="AH52" s="6"/>
      <c r="AI52" s="7"/>
      <c r="AJ52" s="6">
        <v>34</v>
      </c>
      <c r="AK52" s="7">
        <v>7.9</v>
      </c>
      <c r="AL52" s="6">
        <v>513</v>
      </c>
      <c r="AM52" s="7">
        <v>41.2</v>
      </c>
      <c r="AN52" s="6"/>
      <c r="AO52" s="7"/>
      <c r="AP52" s="6"/>
      <c r="AQ52" s="7"/>
      <c r="AR52" s="6"/>
      <c r="AS52" s="7"/>
      <c r="AT52" s="6"/>
      <c r="AU52" s="7"/>
      <c r="AV52" s="6"/>
      <c r="AW52" s="7"/>
      <c r="AX52" s="6"/>
      <c r="AY52" s="7"/>
      <c r="AZ52" s="6"/>
      <c r="BA52" s="37"/>
      <c r="BB52" s="34">
        <f t="shared" si="2"/>
        <v>652</v>
      </c>
      <c r="BC52" s="26">
        <f t="shared" si="3"/>
        <v>182</v>
      </c>
    </row>
    <row r="53" spans="1:55" ht="15" thickBot="1">
      <c r="A53" s="22" t="s">
        <v>90</v>
      </c>
      <c r="B53" s="9"/>
      <c r="C53" s="7"/>
      <c r="D53" s="6">
        <v>2</v>
      </c>
      <c r="E53" s="7">
        <v>2.5</v>
      </c>
      <c r="F53" s="6">
        <v>2</v>
      </c>
      <c r="G53" s="7">
        <v>2</v>
      </c>
      <c r="H53" s="6">
        <v>2</v>
      </c>
      <c r="I53" s="7">
        <v>0.5</v>
      </c>
      <c r="J53" s="6"/>
      <c r="K53" s="7"/>
      <c r="L53" s="6">
        <v>2</v>
      </c>
      <c r="M53" s="7">
        <v>2.3</v>
      </c>
      <c r="N53" s="6">
        <v>100</v>
      </c>
      <c r="O53" s="7">
        <v>10.7</v>
      </c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  <c r="AB53" s="6"/>
      <c r="AC53" s="7"/>
      <c r="AD53" s="6"/>
      <c r="AE53" s="7"/>
      <c r="AF53" s="6"/>
      <c r="AG53" s="7"/>
      <c r="AH53" s="6"/>
      <c r="AI53" s="7"/>
      <c r="AJ53" s="6"/>
      <c r="AK53" s="7"/>
      <c r="AL53" s="6"/>
      <c r="AM53" s="7"/>
      <c r="AN53" s="6"/>
      <c r="AO53" s="7"/>
      <c r="AP53" s="6"/>
      <c r="AQ53" s="7"/>
      <c r="AR53" s="6"/>
      <c r="AS53" s="7"/>
      <c r="AT53" s="6"/>
      <c r="AU53" s="7"/>
      <c r="AV53" s="6"/>
      <c r="AW53" s="7"/>
      <c r="AX53" s="6"/>
      <c r="AY53" s="7"/>
      <c r="AZ53" s="6"/>
      <c r="BA53" s="37"/>
      <c r="BB53" s="34">
        <f t="shared" si="2"/>
        <v>108</v>
      </c>
      <c r="BC53" s="26">
        <f t="shared" si="3"/>
        <v>18</v>
      </c>
    </row>
    <row r="54" spans="1:55" ht="15" thickBot="1">
      <c r="A54" s="22" t="s">
        <v>96</v>
      </c>
      <c r="B54" s="9"/>
      <c r="C54" s="7"/>
      <c r="D54" s="6">
        <v>1</v>
      </c>
      <c r="E54" s="7">
        <v>1.5</v>
      </c>
      <c r="F54" s="6"/>
      <c r="G54" s="7"/>
      <c r="H54" s="6"/>
      <c r="I54" s="7"/>
      <c r="J54" s="6"/>
      <c r="K54" s="7"/>
      <c r="L54" s="6">
        <v>1</v>
      </c>
      <c r="M54" s="7">
        <v>0.8</v>
      </c>
      <c r="N54" s="6"/>
      <c r="O54" s="7"/>
      <c r="P54" s="6">
        <v>8</v>
      </c>
      <c r="Q54" s="7">
        <v>11.7</v>
      </c>
      <c r="R54" s="6"/>
      <c r="S54" s="7"/>
      <c r="T54" s="6"/>
      <c r="U54" s="7"/>
      <c r="V54" s="6"/>
      <c r="W54" s="7"/>
      <c r="X54" s="6"/>
      <c r="Y54" s="7"/>
      <c r="Z54" s="6"/>
      <c r="AA54" s="7"/>
      <c r="AB54" s="6"/>
      <c r="AC54" s="7"/>
      <c r="AD54" s="6"/>
      <c r="AE54" s="7"/>
      <c r="AF54" s="6"/>
      <c r="AG54" s="7"/>
      <c r="AH54" s="6"/>
      <c r="AI54" s="7"/>
      <c r="AJ54" s="6"/>
      <c r="AK54" s="7"/>
      <c r="AL54" s="6">
        <v>51</v>
      </c>
      <c r="AM54" s="7">
        <v>7.5</v>
      </c>
      <c r="AN54" s="6"/>
      <c r="AO54" s="7"/>
      <c r="AP54" s="6"/>
      <c r="AQ54" s="7"/>
      <c r="AR54" s="6"/>
      <c r="AS54" s="7"/>
      <c r="AT54" s="6"/>
      <c r="AU54" s="7"/>
      <c r="AV54" s="6"/>
      <c r="AW54" s="7"/>
      <c r="AX54" s="6"/>
      <c r="AY54" s="7"/>
      <c r="AZ54" s="6"/>
      <c r="BA54" s="37"/>
      <c r="BB54" s="34">
        <f t="shared" si="2"/>
        <v>61</v>
      </c>
      <c r="BC54" s="26">
        <f t="shared" si="3"/>
        <v>21.5</v>
      </c>
    </row>
    <row r="55" spans="1:55" ht="15" thickBot="1">
      <c r="A55" s="22" t="s">
        <v>97</v>
      </c>
      <c r="B55" s="9"/>
      <c r="C55" s="7"/>
      <c r="D55" s="6">
        <v>5</v>
      </c>
      <c r="E55" s="7">
        <v>11.2</v>
      </c>
      <c r="F55" s="6"/>
      <c r="G55" s="7"/>
      <c r="H55" s="6">
        <v>26</v>
      </c>
      <c r="I55" s="7">
        <v>2.3</v>
      </c>
      <c r="J55" s="6">
        <v>10</v>
      </c>
      <c r="K55" s="7">
        <v>2</v>
      </c>
      <c r="L55" s="6">
        <v>1</v>
      </c>
      <c r="M55" s="7">
        <v>1.5</v>
      </c>
      <c r="N55" s="6">
        <v>21</v>
      </c>
      <c r="O55" s="7">
        <v>2.5</v>
      </c>
      <c r="P55" s="6">
        <v>26</v>
      </c>
      <c r="Q55" s="7">
        <v>31.9</v>
      </c>
      <c r="R55" s="6"/>
      <c r="S55" s="7"/>
      <c r="T55" s="6"/>
      <c r="U55" s="7"/>
      <c r="V55" s="6"/>
      <c r="W55" s="7"/>
      <c r="X55" s="6">
        <v>3</v>
      </c>
      <c r="Y55" s="7">
        <v>3.9</v>
      </c>
      <c r="Z55" s="6">
        <v>4</v>
      </c>
      <c r="AA55" s="7">
        <v>8</v>
      </c>
      <c r="AB55" s="6"/>
      <c r="AC55" s="7"/>
      <c r="AD55" s="6"/>
      <c r="AE55" s="7"/>
      <c r="AF55" s="6"/>
      <c r="AG55" s="7"/>
      <c r="AH55" s="6"/>
      <c r="AI55" s="7"/>
      <c r="AJ55" s="6"/>
      <c r="AK55" s="7"/>
      <c r="AL55" s="6"/>
      <c r="AM55" s="7"/>
      <c r="AN55" s="6"/>
      <c r="AO55" s="7"/>
      <c r="AP55" s="6"/>
      <c r="AQ55" s="7"/>
      <c r="AR55" s="6"/>
      <c r="AS55" s="7"/>
      <c r="AT55" s="6"/>
      <c r="AU55" s="7"/>
      <c r="AV55" s="6"/>
      <c r="AW55" s="7"/>
      <c r="AX55" s="6"/>
      <c r="AY55" s="7"/>
      <c r="AZ55" s="6"/>
      <c r="BA55" s="37"/>
      <c r="BB55" s="34">
        <f t="shared" si="2"/>
        <v>96</v>
      </c>
      <c r="BC55" s="26">
        <f t="shared" si="3"/>
        <v>63.3</v>
      </c>
    </row>
    <row r="56" spans="1:55" ht="15" thickBot="1">
      <c r="A56" s="23" t="s">
        <v>98</v>
      </c>
      <c r="B56" s="10"/>
      <c r="C56" s="11"/>
      <c r="D56" s="12"/>
      <c r="E56" s="11"/>
      <c r="F56" s="12"/>
      <c r="G56" s="11"/>
      <c r="H56" s="12">
        <v>11</v>
      </c>
      <c r="I56" s="11">
        <v>1.7</v>
      </c>
      <c r="J56" s="12"/>
      <c r="K56" s="11"/>
      <c r="L56" s="12">
        <v>16</v>
      </c>
      <c r="M56" s="11">
        <v>10.7</v>
      </c>
      <c r="N56" s="12">
        <v>61</v>
      </c>
      <c r="O56" s="11">
        <v>8.2</v>
      </c>
      <c r="P56" s="12">
        <v>54</v>
      </c>
      <c r="Q56" s="11">
        <v>82.9</v>
      </c>
      <c r="R56" s="12"/>
      <c r="S56" s="11"/>
      <c r="T56" s="12"/>
      <c r="U56" s="11"/>
      <c r="V56" s="12"/>
      <c r="W56" s="11"/>
      <c r="X56" s="12">
        <v>9</v>
      </c>
      <c r="Y56" s="11">
        <v>3.6</v>
      </c>
      <c r="Z56" s="12"/>
      <c r="AA56" s="11"/>
      <c r="AB56" s="12"/>
      <c r="AC56" s="11"/>
      <c r="AD56" s="12"/>
      <c r="AE56" s="11"/>
      <c r="AF56" s="12"/>
      <c r="AG56" s="11"/>
      <c r="AH56" s="12">
        <v>13</v>
      </c>
      <c r="AI56" s="11">
        <v>1.5</v>
      </c>
      <c r="AJ56" s="12">
        <v>45</v>
      </c>
      <c r="AK56" s="11">
        <v>19.2</v>
      </c>
      <c r="AL56" s="12">
        <v>599</v>
      </c>
      <c r="AM56" s="11">
        <v>135.9</v>
      </c>
      <c r="AN56" s="12"/>
      <c r="AO56" s="11"/>
      <c r="AP56" s="12"/>
      <c r="AQ56" s="11"/>
      <c r="AR56" s="12"/>
      <c r="AS56" s="11"/>
      <c r="AT56" s="12"/>
      <c r="AU56" s="11"/>
      <c r="AV56" s="12"/>
      <c r="AW56" s="11"/>
      <c r="AX56" s="12"/>
      <c r="AY56" s="11"/>
      <c r="AZ56" s="12"/>
      <c r="BA56" s="38"/>
      <c r="BB56" s="34">
        <f t="shared" si="2"/>
        <v>808</v>
      </c>
      <c r="BC56" s="26">
        <f t="shared" si="3"/>
        <v>263.7</v>
      </c>
    </row>
    <row r="57" spans="1:55" ht="15" thickBot="1">
      <c r="A57" s="13" t="s">
        <v>67</v>
      </c>
      <c r="B57" s="39">
        <f aca="true" t="shared" si="4" ref="B57:AG57">SUM(B5,B6,B11,B24,B25,)</f>
        <v>0</v>
      </c>
      <c r="C57" s="30">
        <f t="shared" si="4"/>
        <v>0</v>
      </c>
      <c r="D57" s="39">
        <f t="shared" si="4"/>
        <v>19</v>
      </c>
      <c r="E57" s="30">
        <f t="shared" si="4"/>
        <v>20.6</v>
      </c>
      <c r="F57" s="39">
        <f t="shared" si="4"/>
        <v>0</v>
      </c>
      <c r="G57" s="30">
        <f t="shared" si="4"/>
        <v>0</v>
      </c>
      <c r="H57" s="39">
        <f t="shared" si="4"/>
        <v>186</v>
      </c>
      <c r="I57" s="30">
        <f t="shared" si="4"/>
        <v>14.3</v>
      </c>
      <c r="J57" s="39">
        <f t="shared" si="4"/>
        <v>28</v>
      </c>
      <c r="K57" s="30">
        <f t="shared" si="4"/>
        <v>16.4</v>
      </c>
      <c r="L57" s="39">
        <f t="shared" si="4"/>
        <v>0</v>
      </c>
      <c r="M57" s="30">
        <f t="shared" si="4"/>
        <v>0</v>
      </c>
      <c r="N57" s="39">
        <f t="shared" si="4"/>
        <v>573</v>
      </c>
      <c r="O57" s="30">
        <f t="shared" si="4"/>
        <v>73.7</v>
      </c>
      <c r="P57" s="39">
        <f t="shared" si="4"/>
        <v>0</v>
      </c>
      <c r="Q57" s="30">
        <f t="shared" si="4"/>
        <v>0</v>
      </c>
      <c r="R57" s="39">
        <f t="shared" si="4"/>
        <v>220</v>
      </c>
      <c r="S57" s="30">
        <f t="shared" si="4"/>
        <v>158.60000000000002</v>
      </c>
      <c r="T57" s="39">
        <f t="shared" si="4"/>
        <v>14</v>
      </c>
      <c r="U57" s="30">
        <f t="shared" si="4"/>
        <v>8</v>
      </c>
      <c r="V57" s="39">
        <f t="shared" si="4"/>
        <v>0</v>
      </c>
      <c r="W57" s="30">
        <f t="shared" si="4"/>
        <v>0</v>
      </c>
      <c r="X57" s="39">
        <f t="shared" si="4"/>
        <v>2</v>
      </c>
      <c r="Y57" s="30">
        <f t="shared" si="4"/>
        <v>1.7</v>
      </c>
      <c r="Z57" s="39">
        <f t="shared" si="4"/>
        <v>0</v>
      </c>
      <c r="AA57" s="30">
        <f t="shared" si="4"/>
        <v>0</v>
      </c>
      <c r="AB57" s="39">
        <f t="shared" si="4"/>
        <v>0</v>
      </c>
      <c r="AC57" s="30">
        <f t="shared" si="4"/>
        <v>0</v>
      </c>
      <c r="AD57" s="39">
        <f t="shared" si="4"/>
        <v>2</v>
      </c>
      <c r="AE57" s="30">
        <f t="shared" si="4"/>
        <v>0.6</v>
      </c>
      <c r="AF57" s="39">
        <f t="shared" si="4"/>
        <v>0</v>
      </c>
      <c r="AG57" s="30">
        <f t="shared" si="4"/>
        <v>0</v>
      </c>
      <c r="AH57" s="39">
        <f aca="true" t="shared" si="5" ref="AH57:BC57">SUM(AH5,AH6,AH11,AH24,AH25,)</f>
        <v>1</v>
      </c>
      <c r="AI57" s="30">
        <f t="shared" si="5"/>
        <v>0.4</v>
      </c>
      <c r="AJ57" s="39">
        <f t="shared" si="5"/>
        <v>0</v>
      </c>
      <c r="AK57" s="30">
        <f t="shared" si="5"/>
        <v>0</v>
      </c>
      <c r="AL57" s="39">
        <f t="shared" si="5"/>
        <v>0</v>
      </c>
      <c r="AM57" s="30">
        <f t="shared" si="5"/>
        <v>0</v>
      </c>
      <c r="AN57" s="39">
        <f t="shared" si="5"/>
        <v>0</v>
      </c>
      <c r="AO57" s="30">
        <f t="shared" si="5"/>
        <v>0</v>
      </c>
      <c r="AP57" s="39">
        <f t="shared" si="5"/>
        <v>0</v>
      </c>
      <c r="AQ57" s="30">
        <f t="shared" si="5"/>
        <v>0</v>
      </c>
      <c r="AR57" s="39">
        <f t="shared" si="5"/>
        <v>0</v>
      </c>
      <c r="AS57" s="30">
        <f t="shared" si="5"/>
        <v>0</v>
      </c>
      <c r="AT57" s="39">
        <f t="shared" si="5"/>
        <v>0</v>
      </c>
      <c r="AU57" s="30">
        <f t="shared" si="5"/>
        <v>0</v>
      </c>
      <c r="AV57" s="39">
        <f t="shared" si="5"/>
        <v>0</v>
      </c>
      <c r="AW57" s="30">
        <f t="shared" si="5"/>
        <v>0</v>
      </c>
      <c r="AX57" s="39">
        <f t="shared" si="5"/>
        <v>0</v>
      </c>
      <c r="AY57" s="30">
        <f t="shared" si="5"/>
        <v>0</v>
      </c>
      <c r="AZ57" s="39">
        <f t="shared" si="5"/>
        <v>0</v>
      </c>
      <c r="BA57" s="30">
        <f t="shared" si="5"/>
        <v>0</v>
      </c>
      <c r="BB57" s="29">
        <f t="shared" si="5"/>
        <v>1045</v>
      </c>
      <c r="BC57" s="30">
        <f t="shared" si="5"/>
        <v>294.3</v>
      </c>
    </row>
    <row r="58" spans="1:55" ht="15" thickBot="1">
      <c r="A58" s="13" t="s">
        <v>69</v>
      </c>
      <c r="B58" s="39">
        <f aca="true" t="shared" si="6" ref="B58:AG58">SUM(B52,B7,B8,B12,B26,B27,B28,B31,B33,B34,B35,B36,B10,B32,B9)</f>
        <v>4</v>
      </c>
      <c r="C58" s="30">
        <f t="shared" si="6"/>
        <v>3.2</v>
      </c>
      <c r="D58" s="39">
        <f t="shared" si="6"/>
        <v>1975</v>
      </c>
      <c r="E58" s="30">
        <f t="shared" si="6"/>
        <v>2960.5</v>
      </c>
      <c r="F58" s="39">
        <f t="shared" si="6"/>
        <v>280</v>
      </c>
      <c r="G58" s="30">
        <f t="shared" si="6"/>
        <v>534.3000000000001</v>
      </c>
      <c r="H58" s="39">
        <f t="shared" si="6"/>
        <v>7691</v>
      </c>
      <c r="I58" s="30">
        <f t="shared" si="6"/>
        <v>1105.8999999999999</v>
      </c>
      <c r="J58" s="39">
        <f t="shared" si="6"/>
        <v>5690</v>
      </c>
      <c r="K58" s="30">
        <f t="shared" si="6"/>
        <v>4517.6</v>
      </c>
      <c r="L58" s="39">
        <f t="shared" si="6"/>
        <v>334</v>
      </c>
      <c r="M58" s="30">
        <f t="shared" si="6"/>
        <v>238.29999999999998</v>
      </c>
      <c r="N58" s="39">
        <f t="shared" si="6"/>
        <v>30936</v>
      </c>
      <c r="O58" s="30">
        <f t="shared" si="6"/>
        <v>3800.9</v>
      </c>
      <c r="P58" s="39">
        <f t="shared" si="6"/>
        <v>514</v>
      </c>
      <c r="Q58" s="30">
        <f t="shared" si="6"/>
        <v>804.1000000000001</v>
      </c>
      <c r="R58" s="39">
        <f t="shared" si="6"/>
        <v>29</v>
      </c>
      <c r="S58" s="30">
        <f t="shared" si="6"/>
        <v>24.2</v>
      </c>
      <c r="T58" s="39">
        <f t="shared" si="6"/>
        <v>0</v>
      </c>
      <c r="U58" s="30">
        <f t="shared" si="6"/>
        <v>0</v>
      </c>
      <c r="V58" s="39">
        <f t="shared" si="6"/>
        <v>1243</v>
      </c>
      <c r="W58" s="30">
        <f t="shared" si="6"/>
        <v>855.6</v>
      </c>
      <c r="X58" s="39">
        <f t="shared" si="6"/>
        <v>2072</v>
      </c>
      <c r="Y58" s="30">
        <f t="shared" si="6"/>
        <v>1581.8</v>
      </c>
      <c r="Z58" s="39">
        <f t="shared" si="6"/>
        <v>7</v>
      </c>
      <c r="AA58" s="30">
        <f t="shared" si="6"/>
        <v>16.900000000000002</v>
      </c>
      <c r="AB58" s="39">
        <f t="shared" si="6"/>
        <v>449</v>
      </c>
      <c r="AC58" s="30">
        <f t="shared" si="6"/>
        <v>806.2</v>
      </c>
      <c r="AD58" s="39">
        <f t="shared" si="6"/>
        <v>68</v>
      </c>
      <c r="AE58" s="30">
        <f t="shared" si="6"/>
        <v>21.3</v>
      </c>
      <c r="AF58" s="39">
        <f t="shared" si="6"/>
        <v>160</v>
      </c>
      <c r="AG58" s="30">
        <f t="shared" si="6"/>
        <v>747.8000000000001</v>
      </c>
      <c r="AH58" s="39">
        <f aca="true" t="shared" si="7" ref="AH58:BA58">SUM(AH52,AH7,AH8,AH12,AH26,AH27,AH28,AH31,AH33,AH34,AH35,AH36,AH10,AH32,AH9)</f>
        <v>8214</v>
      </c>
      <c r="AI58" s="30">
        <f t="shared" si="7"/>
        <v>1014.2</v>
      </c>
      <c r="AJ58" s="39">
        <f t="shared" si="7"/>
        <v>873</v>
      </c>
      <c r="AK58" s="30">
        <f t="shared" si="7"/>
        <v>252.09999999999997</v>
      </c>
      <c r="AL58" s="39">
        <f t="shared" si="7"/>
        <v>2763</v>
      </c>
      <c r="AM58" s="30">
        <f t="shared" si="7"/>
        <v>610.8000000000001</v>
      </c>
      <c r="AN58" s="39">
        <f t="shared" si="7"/>
        <v>1270</v>
      </c>
      <c r="AO58" s="30">
        <f t="shared" si="7"/>
        <v>120.8</v>
      </c>
      <c r="AP58" s="39">
        <f t="shared" si="7"/>
        <v>308</v>
      </c>
      <c r="AQ58" s="30">
        <f t="shared" si="7"/>
        <v>141.2</v>
      </c>
      <c r="AR58" s="39">
        <f t="shared" si="7"/>
        <v>16</v>
      </c>
      <c r="AS58" s="30">
        <f t="shared" si="7"/>
        <v>5.2</v>
      </c>
      <c r="AT58" s="39">
        <f t="shared" si="7"/>
        <v>254</v>
      </c>
      <c r="AU58" s="30">
        <f t="shared" si="7"/>
        <v>442.6</v>
      </c>
      <c r="AV58" s="39">
        <f t="shared" si="7"/>
        <v>0</v>
      </c>
      <c r="AW58" s="30">
        <f t="shared" si="7"/>
        <v>0</v>
      </c>
      <c r="AX58" s="39">
        <f t="shared" si="7"/>
        <v>83</v>
      </c>
      <c r="AY58" s="30">
        <f t="shared" si="7"/>
        <v>9.8</v>
      </c>
      <c r="AZ58" s="39">
        <f t="shared" si="7"/>
        <v>1758</v>
      </c>
      <c r="BA58" s="30">
        <f t="shared" si="7"/>
        <v>348.4</v>
      </c>
      <c r="BB58" s="29">
        <f>SUM(BB7,BB8,BB12,BB26,BB27,BB28,BB31,BB33,BB34,BB35,BB36,BB10,BB32,BB9)</f>
        <v>66339</v>
      </c>
      <c r="BC58" s="30">
        <f>SUM(BC7,BC8,BC12,BC26,BC27,BC28,BC31,BC33,BC34,BC35,BC36,BC10,BC32,BC9)</f>
        <v>20781.7</v>
      </c>
    </row>
    <row r="59" spans="1:55" ht="15" thickBot="1">
      <c r="A59" s="13" t="s">
        <v>70</v>
      </c>
      <c r="B59" s="40">
        <f aca="true" t="shared" si="8" ref="B59:AG59">SUM(B38)</f>
        <v>87</v>
      </c>
      <c r="C59" s="31">
        <f t="shared" si="8"/>
        <v>74.2</v>
      </c>
      <c r="D59" s="40">
        <f t="shared" si="8"/>
        <v>531</v>
      </c>
      <c r="E59" s="31">
        <f t="shared" si="8"/>
        <v>964.1</v>
      </c>
      <c r="F59" s="40">
        <f t="shared" si="8"/>
        <v>468</v>
      </c>
      <c r="G59" s="31">
        <f t="shared" si="8"/>
        <v>937.2</v>
      </c>
      <c r="H59" s="40">
        <f t="shared" si="8"/>
        <v>1844</v>
      </c>
      <c r="I59" s="31">
        <f t="shared" si="8"/>
        <v>294.5</v>
      </c>
      <c r="J59" s="40">
        <f t="shared" si="8"/>
        <v>16543</v>
      </c>
      <c r="K59" s="31">
        <f t="shared" si="8"/>
        <v>8198.3</v>
      </c>
      <c r="L59" s="40">
        <f t="shared" si="8"/>
        <v>95</v>
      </c>
      <c r="M59" s="31">
        <f t="shared" si="8"/>
        <v>87.4</v>
      </c>
      <c r="N59" s="40">
        <f t="shared" si="8"/>
        <v>11907</v>
      </c>
      <c r="O59" s="31">
        <f t="shared" si="8"/>
        <v>1397.1</v>
      </c>
      <c r="P59" s="40">
        <f t="shared" si="8"/>
        <v>119</v>
      </c>
      <c r="Q59" s="31">
        <f t="shared" si="8"/>
        <v>245.2</v>
      </c>
      <c r="R59" s="40">
        <f t="shared" si="8"/>
        <v>0</v>
      </c>
      <c r="S59" s="31">
        <f t="shared" si="8"/>
        <v>0</v>
      </c>
      <c r="T59" s="40">
        <f t="shared" si="8"/>
        <v>0</v>
      </c>
      <c r="U59" s="31">
        <f t="shared" si="8"/>
        <v>0</v>
      </c>
      <c r="V59" s="40">
        <f t="shared" si="8"/>
        <v>1</v>
      </c>
      <c r="W59" s="31">
        <f t="shared" si="8"/>
        <v>1.5</v>
      </c>
      <c r="X59" s="40">
        <f t="shared" si="8"/>
        <v>64</v>
      </c>
      <c r="Y59" s="31">
        <f t="shared" si="8"/>
        <v>54.8</v>
      </c>
      <c r="Z59" s="40">
        <f t="shared" si="8"/>
        <v>0</v>
      </c>
      <c r="AA59" s="31">
        <f t="shared" si="8"/>
        <v>0</v>
      </c>
      <c r="AB59" s="40">
        <f t="shared" si="8"/>
        <v>0</v>
      </c>
      <c r="AC59" s="31">
        <f t="shared" si="8"/>
        <v>0</v>
      </c>
      <c r="AD59" s="40">
        <f t="shared" si="8"/>
        <v>0</v>
      </c>
      <c r="AE59" s="31">
        <f t="shared" si="8"/>
        <v>0</v>
      </c>
      <c r="AF59" s="40">
        <f t="shared" si="8"/>
        <v>97</v>
      </c>
      <c r="AG59" s="31">
        <f t="shared" si="8"/>
        <v>376.7</v>
      </c>
      <c r="AH59" s="40">
        <f aca="true" t="shared" si="9" ref="AH59:BC59">SUM(AH38)</f>
        <v>144</v>
      </c>
      <c r="AI59" s="31">
        <f t="shared" si="9"/>
        <v>18.9</v>
      </c>
      <c r="AJ59" s="40">
        <f t="shared" si="9"/>
        <v>31</v>
      </c>
      <c r="AK59" s="31">
        <f t="shared" si="9"/>
        <v>9.7</v>
      </c>
      <c r="AL59" s="40">
        <f t="shared" si="9"/>
        <v>314</v>
      </c>
      <c r="AM59" s="31">
        <f t="shared" si="9"/>
        <v>56.1</v>
      </c>
      <c r="AN59" s="40">
        <f t="shared" si="9"/>
        <v>10</v>
      </c>
      <c r="AO59" s="31">
        <f t="shared" si="9"/>
        <v>1.4</v>
      </c>
      <c r="AP59" s="40">
        <f t="shared" si="9"/>
        <v>0</v>
      </c>
      <c r="AQ59" s="31">
        <f t="shared" si="9"/>
        <v>0</v>
      </c>
      <c r="AR59" s="40">
        <f t="shared" si="9"/>
        <v>0</v>
      </c>
      <c r="AS59" s="31">
        <f t="shared" si="9"/>
        <v>0</v>
      </c>
      <c r="AT59" s="40">
        <f t="shared" si="9"/>
        <v>0</v>
      </c>
      <c r="AU59" s="31">
        <f t="shared" si="9"/>
        <v>0</v>
      </c>
      <c r="AV59" s="40">
        <f t="shared" si="9"/>
        <v>0</v>
      </c>
      <c r="AW59" s="31">
        <f t="shared" si="9"/>
        <v>0</v>
      </c>
      <c r="AX59" s="40">
        <f t="shared" si="9"/>
        <v>0</v>
      </c>
      <c r="AY59" s="31">
        <f t="shared" si="9"/>
        <v>0</v>
      </c>
      <c r="AZ59" s="40">
        <f t="shared" si="9"/>
        <v>5</v>
      </c>
      <c r="BA59" s="31">
        <f t="shared" si="9"/>
        <v>1</v>
      </c>
      <c r="BB59" s="27">
        <f t="shared" si="9"/>
        <v>32260</v>
      </c>
      <c r="BC59" s="31">
        <f t="shared" si="9"/>
        <v>12718.1</v>
      </c>
    </row>
    <row r="60" spans="1:55" ht="15" thickBot="1">
      <c r="A60" s="13" t="s">
        <v>71</v>
      </c>
      <c r="B60" s="40">
        <f aca="true" t="shared" si="10" ref="B60:AG60">SUM(B13,B14,B15,B16,B17,B18,B21,B23,B19,B20)</f>
        <v>273</v>
      </c>
      <c r="C60" s="31">
        <f t="shared" si="10"/>
        <v>226.10000000000002</v>
      </c>
      <c r="D60" s="40">
        <f t="shared" si="10"/>
        <v>716</v>
      </c>
      <c r="E60" s="31">
        <f t="shared" si="10"/>
        <v>1168.8000000000002</v>
      </c>
      <c r="F60" s="40">
        <f t="shared" si="10"/>
        <v>291</v>
      </c>
      <c r="G60" s="31">
        <f t="shared" si="10"/>
        <v>593.5</v>
      </c>
      <c r="H60" s="40">
        <f t="shared" si="10"/>
        <v>2416</v>
      </c>
      <c r="I60" s="31">
        <f t="shared" si="10"/>
        <v>364.3999999999999</v>
      </c>
      <c r="J60" s="40">
        <f t="shared" si="10"/>
        <v>6636</v>
      </c>
      <c r="K60" s="31">
        <f t="shared" si="10"/>
        <v>3110.7000000000007</v>
      </c>
      <c r="L60" s="40">
        <f t="shared" si="10"/>
        <v>278</v>
      </c>
      <c r="M60" s="31">
        <f t="shared" si="10"/>
        <v>209.40000000000003</v>
      </c>
      <c r="N60" s="40">
        <f t="shared" si="10"/>
        <v>15876</v>
      </c>
      <c r="O60" s="31">
        <f t="shared" si="10"/>
        <v>1445.0999999999997</v>
      </c>
      <c r="P60" s="40">
        <f t="shared" si="10"/>
        <v>616</v>
      </c>
      <c r="Q60" s="31">
        <f t="shared" si="10"/>
        <v>984.1999999999998</v>
      </c>
      <c r="R60" s="40">
        <f t="shared" si="10"/>
        <v>0</v>
      </c>
      <c r="S60" s="31">
        <f t="shared" si="10"/>
        <v>0</v>
      </c>
      <c r="T60" s="40">
        <f t="shared" si="10"/>
        <v>0</v>
      </c>
      <c r="U60" s="31">
        <f t="shared" si="10"/>
        <v>0</v>
      </c>
      <c r="V60" s="40">
        <f t="shared" si="10"/>
        <v>0</v>
      </c>
      <c r="W60" s="31">
        <f t="shared" si="10"/>
        <v>0</v>
      </c>
      <c r="X60" s="40">
        <f t="shared" si="10"/>
        <v>18</v>
      </c>
      <c r="Y60" s="31">
        <f t="shared" si="10"/>
        <v>5.3</v>
      </c>
      <c r="Z60" s="40">
        <f t="shared" si="10"/>
        <v>0</v>
      </c>
      <c r="AA60" s="31">
        <f t="shared" si="10"/>
        <v>0</v>
      </c>
      <c r="AB60" s="40">
        <f t="shared" si="10"/>
        <v>0</v>
      </c>
      <c r="AC60" s="31">
        <f t="shared" si="10"/>
        <v>0</v>
      </c>
      <c r="AD60" s="40">
        <f t="shared" si="10"/>
        <v>0</v>
      </c>
      <c r="AE60" s="31">
        <f t="shared" si="10"/>
        <v>0</v>
      </c>
      <c r="AF60" s="40">
        <f t="shared" si="10"/>
        <v>6</v>
      </c>
      <c r="AG60" s="31">
        <f t="shared" si="10"/>
        <v>26.1</v>
      </c>
      <c r="AH60" s="40">
        <f aca="true" t="shared" si="11" ref="AH60:BC60">SUM(AH13,AH14,AH15,AH16,AH17,AH18,AH21,AH23,AH19,AH20)</f>
        <v>6811</v>
      </c>
      <c r="AI60" s="31">
        <f t="shared" si="11"/>
        <v>657.9000000000001</v>
      </c>
      <c r="AJ60" s="40">
        <f t="shared" si="11"/>
        <v>394</v>
      </c>
      <c r="AK60" s="31">
        <f t="shared" si="11"/>
        <v>166.70000000000002</v>
      </c>
      <c r="AL60" s="40">
        <f t="shared" si="11"/>
        <v>1414</v>
      </c>
      <c r="AM60" s="31">
        <f t="shared" si="11"/>
        <v>551.1999999999999</v>
      </c>
      <c r="AN60" s="40">
        <f t="shared" si="11"/>
        <v>396</v>
      </c>
      <c r="AO60" s="31">
        <f t="shared" si="11"/>
        <v>56.1</v>
      </c>
      <c r="AP60" s="40">
        <f t="shared" si="11"/>
        <v>0</v>
      </c>
      <c r="AQ60" s="31">
        <f t="shared" si="11"/>
        <v>0</v>
      </c>
      <c r="AR60" s="40">
        <f t="shared" si="11"/>
        <v>0</v>
      </c>
      <c r="AS60" s="31">
        <f t="shared" si="11"/>
        <v>0</v>
      </c>
      <c r="AT60" s="40">
        <f t="shared" si="11"/>
        <v>0</v>
      </c>
      <c r="AU60" s="31">
        <f t="shared" si="11"/>
        <v>0</v>
      </c>
      <c r="AV60" s="40">
        <f t="shared" si="11"/>
        <v>0</v>
      </c>
      <c r="AW60" s="31">
        <f t="shared" si="11"/>
        <v>0</v>
      </c>
      <c r="AX60" s="40">
        <f t="shared" si="11"/>
        <v>8</v>
      </c>
      <c r="AY60" s="31">
        <f t="shared" si="11"/>
        <v>1.4</v>
      </c>
      <c r="AZ60" s="40">
        <f t="shared" si="11"/>
        <v>5</v>
      </c>
      <c r="BA60" s="31">
        <f t="shared" si="11"/>
        <v>1.1</v>
      </c>
      <c r="BB60" s="27">
        <f t="shared" si="11"/>
        <v>36154</v>
      </c>
      <c r="BC60" s="31">
        <f t="shared" si="11"/>
        <v>9568.000000000002</v>
      </c>
    </row>
    <row r="61" spans="1:55" ht="15" thickBot="1">
      <c r="A61" s="13" t="s">
        <v>72</v>
      </c>
      <c r="B61" s="40">
        <f aca="true" t="shared" si="12" ref="B61:AG61">SUM(B42,B43,B44)</f>
        <v>0</v>
      </c>
      <c r="C61" s="31">
        <f t="shared" si="12"/>
        <v>0</v>
      </c>
      <c r="D61" s="40">
        <f t="shared" si="12"/>
        <v>304</v>
      </c>
      <c r="E61" s="31">
        <f t="shared" si="12"/>
        <v>709.3</v>
      </c>
      <c r="F61" s="40">
        <f t="shared" si="12"/>
        <v>93</v>
      </c>
      <c r="G61" s="31">
        <f t="shared" si="12"/>
        <v>211.10000000000002</v>
      </c>
      <c r="H61" s="40">
        <f t="shared" si="12"/>
        <v>750</v>
      </c>
      <c r="I61" s="31">
        <f t="shared" si="12"/>
        <v>181.29999999999998</v>
      </c>
      <c r="J61" s="40">
        <f t="shared" si="12"/>
        <v>2753</v>
      </c>
      <c r="K61" s="31">
        <f t="shared" si="12"/>
        <v>1242.3999999999999</v>
      </c>
      <c r="L61" s="40">
        <f t="shared" si="12"/>
        <v>71</v>
      </c>
      <c r="M61" s="31">
        <f t="shared" si="12"/>
        <v>53.7</v>
      </c>
      <c r="N61" s="40">
        <f t="shared" si="12"/>
        <v>3874</v>
      </c>
      <c r="O61" s="31">
        <f t="shared" si="12"/>
        <v>412.1</v>
      </c>
      <c r="P61" s="40">
        <f t="shared" si="12"/>
        <v>439</v>
      </c>
      <c r="Q61" s="31">
        <f t="shared" si="12"/>
        <v>673.5999999999999</v>
      </c>
      <c r="R61" s="40">
        <f t="shared" si="12"/>
        <v>0</v>
      </c>
      <c r="S61" s="31">
        <f t="shared" si="12"/>
        <v>0</v>
      </c>
      <c r="T61" s="40">
        <f t="shared" si="12"/>
        <v>0</v>
      </c>
      <c r="U61" s="31">
        <f t="shared" si="12"/>
        <v>0</v>
      </c>
      <c r="V61" s="40">
        <f t="shared" si="12"/>
        <v>0</v>
      </c>
      <c r="W61" s="31">
        <f t="shared" si="12"/>
        <v>0</v>
      </c>
      <c r="X61" s="40">
        <f t="shared" si="12"/>
        <v>13</v>
      </c>
      <c r="Y61" s="31">
        <f t="shared" si="12"/>
        <v>7.1</v>
      </c>
      <c r="Z61" s="40">
        <f t="shared" si="12"/>
        <v>1</v>
      </c>
      <c r="AA61" s="31">
        <f t="shared" si="12"/>
        <v>2</v>
      </c>
      <c r="AB61" s="40">
        <f t="shared" si="12"/>
        <v>0</v>
      </c>
      <c r="AC61" s="31">
        <f t="shared" si="12"/>
        <v>0</v>
      </c>
      <c r="AD61" s="40">
        <f t="shared" si="12"/>
        <v>0</v>
      </c>
      <c r="AE61" s="31">
        <f t="shared" si="12"/>
        <v>0</v>
      </c>
      <c r="AF61" s="40">
        <f t="shared" si="12"/>
        <v>0</v>
      </c>
      <c r="AG61" s="31">
        <f t="shared" si="12"/>
        <v>0</v>
      </c>
      <c r="AH61" s="40">
        <f aca="true" t="shared" si="13" ref="AH61:BC61">SUM(AH42,AH43,AH44)</f>
        <v>5558</v>
      </c>
      <c r="AI61" s="31">
        <f t="shared" si="13"/>
        <v>866.6999999999999</v>
      </c>
      <c r="AJ61" s="40">
        <f t="shared" si="13"/>
        <v>700</v>
      </c>
      <c r="AK61" s="31">
        <f t="shared" si="13"/>
        <v>237.3</v>
      </c>
      <c r="AL61" s="40">
        <f t="shared" si="13"/>
        <v>8556</v>
      </c>
      <c r="AM61" s="31">
        <f t="shared" si="13"/>
        <v>2834.3</v>
      </c>
      <c r="AN61" s="40">
        <f t="shared" si="13"/>
        <v>60</v>
      </c>
      <c r="AO61" s="31">
        <f t="shared" si="13"/>
        <v>8</v>
      </c>
      <c r="AP61" s="40">
        <f t="shared" si="13"/>
        <v>0</v>
      </c>
      <c r="AQ61" s="31">
        <f t="shared" si="13"/>
        <v>0</v>
      </c>
      <c r="AR61" s="40">
        <f t="shared" si="13"/>
        <v>0</v>
      </c>
      <c r="AS61" s="31">
        <f t="shared" si="13"/>
        <v>0</v>
      </c>
      <c r="AT61" s="40">
        <f t="shared" si="13"/>
        <v>0</v>
      </c>
      <c r="AU61" s="31">
        <f t="shared" si="13"/>
        <v>0</v>
      </c>
      <c r="AV61" s="40">
        <f t="shared" si="13"/>
        <v>0</v>
      </c>
      <c r="AW61" s="31">
        <f t="shared" si="13"/>
        <v>0</v>
      </c>
      <c r="AX61" s="40">
        <f t="shared" si="13"/>
        <v>7</v>
      </c>
      <c r="AY61" s="31">
        <f t="shared" si="13"/>
        <v>0.8</v>
      </c>
      <c r="AZ61" s="40">
        <f t="shared" si="13"/>
        <v>6</v>
      </c>
      <c r="BA61" s="31">
        <f t="shared" si="13"/>
        <v>1.2</v>
      </c>
      <c r="BB61" s="27">
        <f t="shared" si="13"/>
        <v>23185</v>
      </c>
      <c r="BC61" s="31">
        <f t="shared" si="13"/>
        <v>7440.9</v>
      </c>
    </row>
    <row r="62" spans="1:55" ht="15" thickBot="1">
      <c r="A62" s="13" t="s">
        <v>73</v>
      </c>
      <c r="B62" s="40">
        <f>SUM(B53,B39,B40,B41,B45,B46,B48,B49,B50,B51,)</f>
        <v>1</v>
      </c>
      <c r="C62" s="31">
        <f>SUM(C53,C39,C40,C41,C45,C46,C48,C49,C50,C51)</f>
        <v>1.8</v>
      </c>
      <c r="D62" s="40">
        <f>SUM(D53,D39,D40,D41,D45,D46,D48,D49,D50,D51,)</f>
        <v>1032</v>
      </c>
      <c r="E62" s="31">
        <f>SUM(E53,E39,E40,E41,E45,E46,E48,E49,E50,E51)</f>
        <v>1523.9999999999998</v>
      </c>
      <c r="F62" s="40">
        <f>SUM(F53,F39,F40,F41,F45,F46,F48,F49,F50,F51,)</f>
        <v>47</v>
      </c>
      <c r="G62" s="31">
        <f>SUM(G53,G39,G40,G41,G45,G46,G48,G49,G50,G51)</f>
        <v>97.4</v>
      </c>
      <c r="H62" s="40">
        <f>SUM(H53,H39,H40,H41,H45,H46,H48,H49,H50,H51,)</f>
        <v>2007</v>
      </c>
      <c r="I62" s="31">
        <f>SUM(I53,I39,I40,I41,I45,I46,I48,I49,I50,I51)</f>
        <v>305.3</v>
      </c>
      <c r="J62" s="40">
        <f>SUM(J53,J39,J40,J41,J45,J46,J48,J49,J50,J51,)</f>
        <v>805</v>
      </c>
      <c r="K62" s="31">
        <f>SUM(K53,K39,K40,K41,K45,K46,K48,K49,K50,K51)</f>
        <v>467</v>
      </c>
      <c r="L62" s="40">
        <f>SUM(L53,L39,L40,L41,L45,L46,L48,L49,L50,L51,)</f>
        <v>502</v>
      </c>
      <c r="M62" s="31">
        <f>SUM(M53,M39,M40,M41,M45,M46,M48,M49,M50,M51)</f>
        <v>379.79999999999995</v>
      </c>
      <c r="N62" s="40">
        <f>SUM(N53,N39,N40,N41,N45,N46,N48,N49,N50,N51,)</f>
        <v>9574</v>
      </c>
      <c r="O62" s="31">
        <f>SUM(O53,O39,O40,O41,O45,O46,O48,O49,O50,O51)</f>
        <v>803.7999999999998</v>
      </c>
      <c r="P62" s="40">
        <f>SUM(P53,P39,P40,P41,P45,P46,P48,P49,P50,P51,)</f>
        <v>1868</v>
      </c>
      <c r="Q62" s="31">
        <f>SUM(Q53,Q39,Q40,Q41,Q45,Q46,Q48,Q49,Q50,Q51)</f>
        <v>3085.7000000000003</v>
      </c>
      <c r="R62" s="40">
        <f>SUM(R53,R39,R40,R41,R45,R46,R48,R49,R50,R51,)</f>
        <v>0</v>
      </c>
      <c r="S62" s="31">
        <f>SUM(S53,S39,S40,S41,S45,S46,S48,S49,S50,S51)</f>
        <v>0</v>
      </c>
      <c r="T62" s="40">
        <f>SUM(T53,T39,T40,T41,T45,T46,T48,T49,T50,T51,)</f>
        <v>0</v>
      </c>
      <c r="U62" s="31">
        <f>SUM(U53,U39,U40,U41,U45,U46,U48,U49,U50,U51)</f>
        <v>0</v>
      </c>
      <c r="V62" s="40">
        <f>SUM(V53,V39,V40,V41,V45,V46,V48,V49,V50,V51,)</f>
        <v>4</v>
      </c>
      <c r="W62" s="31">
        <f>SUM(W53,W39,W40,W41,W45,W46,W48,W49,W50,W51)</f>
        <v>1.7999999999999998</v>
      </c>
      <c r="X62" s="40">
        <f>SUM(X53,X39,X40,X41,X45,X46,X48,X49,X50,X51,)</f>
        <v>234</v>
      </c>
      <c r="Y62" s="31">
        <f>SUM(Y53,Y39,Y40,Y41,Y45,Y46,Y48,Y49,Y50,Y51)</f>
        <v>131.30000000000004</v>
      </c>
      <c r="Z62" s="40">
        <f>SUM(Z53,Z39,Z40,Z41,Z45,Z46,Z48,Z49,Z50,Z51,)</f>
        <v>11</v>
      </c>
      <c r="AA62" s="31">
        <f>SUM(AA53,AA39,AA40,AA41,AA45,AA46,AA48,AA49,AA50,AA51)</f>
        <v>31.8</v>
      </c>
      <c r="AB62" s="40">
        <f>SUM(AB53,AB39,AB40,AB41,AB45,AB46,AB48,AB49,AB50,AB51,)</f>
        <v>0</v>
      </c>
      <c r="AC62" s="31">
        <f>SUM(AC53,AC39,AC40,AC41,AC45,AC46,AC48,AC49,AC50,AC51)</f>
        <v>0</v>
      </c>
      <c r="AD62" s="40">
        <f>SUM(AD53,AD39,AD40,AD41,AD45,AD46,AD48,AD49,AD50,AD51,)</f>
        <v>1</v>
      </c>
      <c r="AE62" s="31">
        <f>SUM(AE53,AE39,AE40,AE41,AE45,AE46,AE48,AE49,AE50,AE51)</f>
        <v>0.7</v>
      </c>
      <c r="AF62" s="40">
        <f>SUM(AF53,AF39,AF40,AF41,AF45,AF46,AF48,AF49,AF50,AF51,)</f>
        <v>10</v>
      </c>
      <c r="AG62" s="31">
        <f>SUM(AG53,AG39,AG40,AG41,AG45,AG46,AG48,AG49,AG50,AG51)</f>
        <v>66.4</v>
      </c>
      <c r="AH62" s="40">
        <f>SUM(AH53,AH39,AH40,AH41,AH45,AH46,AH48,AH49,AH50,AH51,)</f>
        <v>169</v>
      </c>
      <c r="AI62" s="31">
        <f>SUM(AI53,AI39,AI40,AI41,AI45,AI46,AI48,AI49,AI50,AI51)</f>
        <v>23</v>
      </c>
      <c r="AJ62" s="40">
        <f>SUM(AJ53,AJ39,AJ40,AJ41,AJ45,AJ46,AJ48,AJ49,AJ50,AJ51,)</f>
        <v>704</v>
      </c>
      <c r="AK62" s="31">
        <f>SUM(AK53,AK39,AK40,AK41,AK45,AK46,AK48,AK49,AK50,AK51)</f>
        <v>337.90000000000003</v>
      </c>
      <c r="AL62" s="40">
        <f>SUM(AL53,AL39,AL40,AL41,AL45,AL46,AL48,AL49,AL50,AL51,)</f>
        <v>1882</v>
      </c>
      <c r="AM62" s="31">
        <f>SUM(AM53,AM39,AM40,AM41,AM45,AM46,AM48,AM49,AM50,AM51)</f>
        <v>750</v>
      </c>
      <c r="AN62" s="40">
        <f>SUM(AN53,AN39,AN40,AN41,AN45,AN46,AN48,AN49,AN50,AN51,)</f>
        <v>70</v>
      </c>
      <c r="AO62" s="31">
        <f>SUM(AO53,AO39,AO40,AO41,AO45,AO46,AO48,AO49,AO50,AO51)</f>
        <v>18.5</v>
      </c>
      <c r="AP62" s="40">
        <f>SUM(AP53,AP39,AP40,AP41,AP45,AP46,AP48,AP49,AP50,AP51,)</f>
        <v>3</v>
      </c>
      <c r="AQ62" s="31">
        <f>SUM(AQ53,AQ39,AQ40,AQ41,AQ45,AQ46,AQ48,AQ49,AQ50,AQ51)</f>
        <v>1.6</v>
      </c>
      <c r="AR62" s="40">
        <f>SUM(AR53,AR39,AR40,AR41,AR45,AR46,AR48,AR49,AR50,AR51,)</f>
        <v>0</v>
      </c>
      <c r="AS62" s="31">
        <f>SUM(AS53,AS39,AS40,AS41,AS45,AS46,AS48,AS49,AS50,AS51)</f>
        <v>0</v>
      </c>
      <c r="AT62" s="40">
        <f>SUM(AT53,AT39,AT40,AT41,AT45,AT46,AT48,AT49,AT50,AT51,)</f>
        <v>0</v>
      </c>
      <c r="AU62" s="31">
        <f>SUM(AU53,AU39,AU40,AU41,AU45,AU46,AU48,AU49,AU50,AU51)</f>
        <v>0</v>
      </c>
      <c r="AV62" s="40">
        <f>SUM(AV53,AV39,AV40,AV41,AV45,AV46,AV48,AV49,AV50,AV51,)</f>
        <v>0</v>
      </c>
      <c r="AW62" s="31">
        <f>SUM(AW53,AW39,AW40,AW41,AW45,AW46,AW48,AW49,AW50,AW51)</f>
        <v>0</v>
      </c>
      <c r="AX62" s="40">
        <f>SUM(AX53,AX39,AX40,AX41,AX45,AX46,AX48,AX49,AX50,AX51,)</f>
        <v>1</v>
      </c>
      <c r="AY62" s="31">
        <f>SUM(AY53,AY39,AY40,AY41,AY45,AY46,AY48,AY49,AY50,AY51)</f>
        <v>0.1</v>
      </c>
      <c r="AZ62" s="40">
        <f>SUM(AZ53,AZ39,AZ40,AZ41,AZ45,AZ46,AZ48,AZ49,AZ50,AZ51,)</f>
        <v>22</v>
      </c>
      <c r="BA62" s="31">
        <f>SUM(BA53,BA39,BA40,BA41,BA45,BA46,BA48,BA49,BA50,BA51)</f>
        <v>5.5</v>
      </c>
      <c r="BB62" s="27">
        <f>SUM(BB53,BB39,BB40,BB41,BB45,BB46,BB48,BB49,BB50,BB51,BB52)</f>
        <v>19599</v>
      </c>
      <c r="BC62" s="31">
        <f>SUM(BC53,BC39,BC40,BC41,BC45,BC46,BC48,BC49,BC50,BC51,BC52)</f>
        <v>8215.4</v>
      </c>
    </row>
    <row r="63" spans="1:55" ht="15" thickBot="1">
      <c r="A63" s="13" t="s">
        <v>74</v>
      </c>
      <c r="B63" s="41">
        <f aca="true" t="shared" si="14" ref="B63:AG63">SUM(B22,B29,B30,B41,B47,B54,B55,B56)</f>
        <v>9</v>
      </c>
      <c r="C63" s="33">
        <f t="shared" si="14"/>
        <v>8.4</v>
      </c>
      <c r="D63" s="41">
        <f t="shared" si="14"/>
        <v>81</v>
      </c>
      <c r="E63" s="33">
        <f t="shared" si="14"/>
        <v>131.1</v>
      </c>
      <c r="F63" s="41">
        <f t="shared" si="14"/>
        <v>0</v>
      </c>
      <c r="G63" s="33">
        <f t="shared" si="14"/>
        <v>0</v>
      </c>
      <c r="H63" s="41">
        <f t="shared" si="14"/>
        <v>137</v>
      </c>
      <c r="I63" s="33">
        <f t="shared" si="14"/>
        <v>33</v>
      </c>
      <c r="J63" s="41">
        <f t="shared" si="14"/>
        <v>88</v>
      </c>
      <c r="K63" s="33">
        <f t="shared" si="14"/>
        <v>33.9</v>
      </c>
      <c r="L63" s="41">
        <f t="shared" si="14"/>
        <v>73</v>
      </c>
      <c r="M63" s="33">
        <f t="shared" si="14"/>
        <v>49.5</v>
      </c>
      <c r="N63" s="41">
        <f t="shared" si="14"/>
        <v>8483</v>
      </c>
      <c r="O63" s="33">
        <f t="shared" si="14"/>
        <v>477.7</v>
      </c>
      <c r="P63" s="41">
        <f t="shared" si="14"/>
        <v>343</v>
      </c>
      <c r="Q63" s="33">
        <f t="shared" si="14"/>
        <v>498.69999999999993</v>
      </c>
      <c r="R63" s="41">
        <f t="shared" si="14"/>
        <v>0</v>
      </c>
      <c r="S63" s="33">
        <f t="shared" si="14"/>
        <v>0</v>
      </c>
      <c r="T63" s="41">
        <f t="shared" si="14"/>
        <v>0</v>
      </c>
      <c r="U63" s="33">
        <f t="shared" si="14"/>
        <v>0</v>
      </c>
      <c r="V63" s="41">
        <f t="shared" si="14"/>
        <v>0</v>
      </c>
      <c r="W63" s="33">
        <f t="shared" si="14"/>
        <v>0</v>
      </c>
      <c r="X63" s="41">
        <f t="shared" si="14"/>
        <v>12</v>
      </c>
      <c r="Y63" s="33">
        <f t="shared" si="14"/>
        <v>7.5</v>
      </c>
      <c r="Z63" s="41">
        <f t="shared" si="14"/>
        <v>7</v>
      </c>
      <c r="AA63" s="33">
        <f t="shared" si="14"/>
        <v>16.5</v>
      </c>
      <c r="AB63" s="41">
        <f t="shared" si="14"/>
        <v>0</v>
      </c>
      <c r="AC63" s="33">
        <f t="shared" si="14"/>
        <v>0</v>
      </c>
      <c r="AD63" s="41">
        <f t="shared" si="14"/>
        <v>0</v>
      </c>
      <c r="AE63" s="33">
        <f t="shared" si="14"/>
        <v>0</v>
      </c>
      <c r="AF63" s="41">
        <f t="shared" si="14"/>
        <v>1</v>
      </c>
      <c r="AG63" s="33">
        <f t="shared" si="14"/>
        <v>2.2</v>
      </c>
      <c r="AH63" s="41">
        <f aca="true" t="shared" si="15" ref="AH63:BC63">SUM(AH22,AH29,AH30,AH41,AH47,AH54,AH55,AH56)</f>
        <v>2260</v>
      </c>
      <c r="AI63" s="33">
        <f t="shared" si="15"/>
        <v>225.7</v>
      </c>
      <c r="AJ63" s="41">
        <f t="shared" si="15"/>
        <v>90</v>
      </c>
      <c r="AK63" s="33">
        <f t="shared" si="15"/>
        <v>34.8</v>
      </c>
      <c r="AL63" s="41">
        <f t="shared" si="15"/>
        <v>798</v>
      </c>
      <c r="AM63" s="33">
        <f t="shared" si="15"/>
        <v>181.4</v>
      </c>
      <c r="AN63" s="41">
        <f t="shared" si="15"/>
        <v>18</v>
      </c>
      <c r="AO63" s="33">
        <f t="shared" si="15"/>
        <v>2.8</v>
      </c>
      <c r="AP63" s="41">
        <f t="shared" si="15"/>
        <v>0</v>
      </c>
      <c r="AQ63" s="33">
        <f t="shared" si="15"/>
        <v>0</v>
      </c>
      <c r="AR63" s="41">
        <f t="shared" si="15"/>
        <v>0</v>
      </c>
      <c r="AS63" s="33">
        <f t="shared" si="15"/>
        <v>0</v>
      </c>
      <c r="AT63" s="41">
        <f t="shared" si="15"/>
        <v>0</v>
      </c>
      <c r="AU63" s="33">
        <f t="shared" si="15"/>
        <v>0</v>
      </c>
      <c r="AV63" s="41">
        <f t="shared" si="15"/>
        <v>21539</v>
      </c>
      <c r="AW63" s="33">
        <f t="shared" si="15"/>
        <v>1267</v>
      </c>
      <c r="AX63" s="41">
        <f t="shared" si="15"/>
        <v>0</v>
      </c>
      <c r="AY63" s="33">
        <f t="shared" si="15"/>
        <v>0</v>
      </c>
      <c r="AZ63" s="41">
        <f t="shared" si="15"/>
        <v>0</v>
      </c>
      <c r="BA63" s="33">
        <f t="shared" si="15"/>
        <v>0</v>
      </c>
      <c r="BB63" s="32">
        <f t="shared" si="15"/>
        <v>33939</v>
      </c>
      <c r="BC63" s="33">
        <f t="shared" si="15"/>
        <v>2970.2000000000003</v>
      </c>
    </row>
    <row r="64" spans="1:55" ht="15" thickBot="1">
      <c r="A64" s="13" t="s">
        <v>75</v>
      </c>
      <c r="B64" s="14">
        <f aca="true" t="shared" si="16" ref="B64:AG64">SUM(B57,B58,B59,B60,B61,B62,B63)</f>
        <v>374</v>
      </c>
      <c r="C64" s="15">
        <f t="shared" si="16"/>
        <v>313.7</v>
      </c>
      <c r="D64" s="14">
        <f t="shared" si="16"/>
        <v>4658</v>
      </c>
      <c r="E64" s="15">
        <f t="shared" si="16"/>
        <v>7478.400000000001</v>
      </c>
      <c r="F64" s="14">
        <f t="shared" si="16"/>
        <v>1179</v>
      </c>
      <c r="G64" s="15">
        <f t="shared" si="16"/>
        <v>2373.5</v>
      </c>
      <c r="H64" s="14">
        <f t="shared" si="16"/>
        <v>15031</v>
      </c>
      <c r="I64" s="15">
        <f t="shared" si="16"/>
        <v>2298.7</v>
      </c>
      <c r="J64" s="14">
        <f t="shared" si="16"/>
        <v>32543</v>
      </c>
      <c r="K64" s="15">
        <f t="shared" si="16"/>
        <v>17586.300000000003</v>
      </c>
      <c r="L64" s="14">
        <f t="shared" si="16"/>
        <v>1353</v>
      </c>
      <c r="M64" s="15">
        <f t="shared" si="16"/>
        <v>1018.1</v>
      </c>
      <c r="N64" s="14">
        <f t="shared" si="16"/>
        <v>81223</v>
      </c>
      <c r="O64" s="15">
        <f t="shared" si="16"/>
        <v>8410.4</v>
      </c>
      <c r="P64" s="14">
        <f t="shared" si="16"/>
        <v>3899</v>
      </c>
      <c r="Q64" s="15">
        <f t="shared" si="16"/>
        <v>6291.5</v>
      </c>
      <c r="R64" s="14">
        <f t="shared" si="16"/>
        <v>249</v>
      </c>
      <c r="S64" s="15">
        <f t="shared" si="16"/>
        <v>182.8</v>
      </c>
      <c r="T64" s="14">
        <f t="shared" si="16"/>
        <v>14</v>
      </c>
      <c r="U64" s="15">
        <f t="shared" si="16"/>
        <v>8</v>
      </c>
      <c r="V64" s="14">
        <f t="shared" si="16"/>
        <v>1248</v>
      </c>
      <c r="W64" s="15">
        <f t="shared" si="16"/>
        <v>858.9</v>
      </c>
      <c r="X64" s="14">
        <f t="shared" si="16"/>
        <v>2415</v>
      </c>
      <c r="Y64" s="15">
        <f t="shared" si="16"/>
        <v>1789.4999999999998</v>
      </c>
      <c r="Z64" s="14">
        <f t="shared" si="16"/>
        <v>26</v>
      </c>
      <c r="AA64" s="15">
        <f t="shared" si="16"/>
        <v>67.2</v>
      </c>
      <c r="AB64" s="14">
        <f t="shared" si="16"/>
        <v>449</v>
      </c>
      <c r="AC64" s="15">
        <f t="shared" si="16"/>
        <v>806.2</v>
      </c>
      <c r="AD64" s="14">
        <f t="shared" si="16"/>
        <v>71</v>
      </c>
      <c r="AE64" s="15">
        <f t="shared" si="16"/>
        <v>22.6</v>
      </c>
      <c r="AF64" s="14">
        <f t="shared" si="16"/>
        <v>274</v>
      </c>
      <c r="AG64" s="15">
        <f t="shared" si="16"/>
        <v>1219.2</v>
      </c>
      <c r="AH64" s="14">
        <f aca="true" t="shared" si="17" ref="AH64:BC64">SUM(AH57,AH58,AH59,AH60,AH61,AH62,AH63)</f>
        <v>23157</v>
      </c>
      <c r="AI64" s="15">
        <f t="shared" si="17"/>
        <v>2806.7999999999997</v>
      </c>
      <c r="AJ64" s="14">
        <f t="shared" si="17"/>
        <v>2792</v>
      </c>
      <c r="AK64" s="15">
        <f t="shared" si="17"/>
        <v>1038.5</v>
      </c>
      <c r="AL64" s="14">
        <f t="shared" si="17"/>
        <v>15727</v>
      </c>
      <c r="AM64" s="15">
        <f t="shared" si="17"/>
        <v>4983.799999999999</v>
      </c>
      <c r="AN64" s="14">
        <f t="shared" si="17"/>
        <v>1824</v>
      </c>
      <c r="AO64" s="15">
        <f t="shared" si="17"/>
        <v>207.60000000000002</v>
      </c>
      <c r="AP64" s="14">
        <f t="shared" si="17"/>
        <v>311</v>
      </c>
      <c r="AQ64" s="15">
        <f t="shared" si="17"/>
        <v>142.79999999999998</v>
      </c>
      <c r="AR64" s="14">
        <f t="shared" si="17"/>
        <v>16</v>
      </c>
      <c r="AS64" s="15">
        <f t="shared" si="17"/>
        <v>5.2</v>
      </c>
      <c r="AT64" s="14">
        <f t="shared" si="17"/>
        <v>254</v>
      </c>
      <c r="AU64" s="15">
        <f t="shared" si="17"/>
        <v>442.6</v>
      </c>
      <c r="AV64" s="14">
        <f t="shared" si="17"/>
        <v>21539</v>
      </c>
      <c r="AW64" s="15">
        <f t="shared" si="17"/>
        <v>1267</v>
      </c>
      <c r="AX64" s="14">
        <f t="shared" si="17"/>
        <v>99</v>
      </c>
      <c r="AY64" s="15">
        <f t="shared" si="17"/>
        <v>12.100000000000001</v>
      </c>
      <c r="AZ64" s="14">
        <f t="shared" si="17"/>
        <v>1796</v>
      </c>
      <c r="BA64" s="15">
        <f t="shared" si="17"/>
        <v>357.2</v>
      </c>
      <c r="BB64" s="16">
        <f t="shared" si="17"/>
        <v>212521</v>
      </c>
      <c r="BC64" s="17">
        <f t="shared" si="17"/>
        <v>61988.6</v>
      </c>
    </row>
    <row r="65" spans="1:55" ht="14.25">
      <c r="A65" s="1"/>
      <c r="BC65" s="2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</sheetData>
  <sheetProtection/>
  <mergeCells count="29">
    <mergeCell ref="AX3:AY3"/>
    <mergeCell ref="AZ3:BA3"/>
    <mergeCell ref="BB3:BC3"/>
    <mergeCell ref="AV3:AW3"/>
    <mergeCell ref="AB3:AC3"/>
    <mergeCell ref="AD3:AE3"/>
    <mergeCell ref="AF3:AG3"/>
    <mergeCell ref="AH3:AI3"/>
    <mergeCell ref="AR3:AS3"/>
    <mergeCell ref="AT3:AU3"/>
    <mergeCell ref="AJ3:AK3"/>
    <mergeCell ref="AL3:AM3"/>
    <mergeCell ref="AN3:AO3"/>
    <mergeCell ref="AP3:AQ3"/>
    <mergeCell ref="T3:U3"/>
    <mergeCell ref="V3:W3"/>
    <mergeCell ref="X3:Y3"/>
    <mergeCell ref="Z3:AA3"/>
    <mergeCell ref="L3:M3"/>
    <mergeCell ref="N3:O3"/>
    <mergeCell ref="P3:Q3"/>
    <mergeCell ref="R3:S3"/>
    <mergeCell ref="A1:I1"/>
    <mergeCell ref="J1:K1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 scale="82" r:id="rId1"/>
  <colBreaks count="2" manualBreakCount="2">
    <brk id="15" max="65535" man="1"/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21" sqref="E21"/>
    </sheetView>
  </sheetViews>
  <sheetFormatPr defaultColWidth="8.796875" defaultRowHeight="14.25"/>
  <cols>
    <col min="1" max="1" width="15.3984375" style="0" customWidth="1"/>
    <col min="2" max="2" width="5" style="0" customWidth="1"/>
    <col min="3" max="3" width="6" style="0" customWidth="1"/>
    <col min="4" max="4" width="4.8984375" style="0" customWidth="1"/>
    <col min="5" max="5" width="5.69921875" style="0" customWidth="1"/>
    <col min="6" max="6" width="4.5" style="0" customWidth="1"/>
    <col min="7" max="7" width="5.3984375" style="0" customWidth="1"/>
    <col min="8" max="8" width="4.19921875" style="0" customWidth="1"/>
    <col min="9" max="9" width="5.59765625" style="0" customWidth="1"/>
    <col min="10" max="10" width="4.3984375" style="0" customWidth="1"/>
    <col min="11" max="11" width="5.69921875" style="0" customWidth="1"/>
    <col min="12" max="12" width="4.8984375" style="0" customWidth="1"/>
    <col min="13" max="13" width="5.8984375" style="0" customWidth="1"/>
    <col min="14" max="14" width="4.5" style="0" customWidth="1"/>
    <col min="15" max="15" width="5.8984375" style="0" customWidth="1"/>
    <col min="16" max="16" width="4.5" style="0" customWidth="1"/>
    <col min="17" max="17" width="5.69921875" style="0" customWidth="1"/>
    <col min="18" max="18" width="4.19921875" style="0" customWidth="1"/>
    <col min="19" max="19" width="5.5" style="0" customWidth="1"/>
    <col min="20" max="20" width="4.5" style="0" customWidth="1"/>
    <col min="21" max="21" width="5.5" style="0" customWidth="1"/>
    <col min="22" max="22" width="4.3984375" style="0" customWidth="1"/>
    <col min="23" max="23" width="5.5" style="0" customWidth="1"/>
    <col min="24" max="24" width="4.19921875" style="0" customWidth="1"/>
    <col min="25" max="25" width="5.3984375" style="0" customWidth="1"/>
    <col min="26" max="26" width="4.3984375" style="0" customWidth="1"/>
    <col min="27" max="27" width="5.5" style="0" customWidth="1"/>
    <col min="28" max="28" width="4.09765625" style="0" customWidth="1"/>
    <col min="29" max="29" width="5.59765625" style="0" customWidth="1"/>
    <col min="30" max="30" width="4.3984375" style="0" customWidth="1"/>
    <col min="31" max="31" width="5.59765625" style="0" customWidth="1"/>
    <col min="32" max="32" width="4.59765625" style="0" customWidth="1"/>
    <col min="33" max="33" width="5.69921875" style="0" customWidth="1"/>
    <col min="34" max="34" width="4.19921875" style="0" customWidth="1"/>
    <col min="35" max="35" width="6.09765625" style="0" customWidth="1"/>
    <col min="36" max="36" width="4.59765625" style="0" customWidth="1"/>
    <col min="37" max="37" width="5.8984375" style="0" customWidth="1"/>
    <col min="38" max="38" width="4.59765625" style="0" customWidth="1"/>
    <col min="39" max="39" width="5.59765625" style="0" customWidth="1"/>
    <col min="40" max="40" width="4.5" style="0" customWidth="1"/>
    <col min="41" max="41" width="6" style="0" customWidth="1"/>
    <col min="42" max="42" width="4.3984375" style="0" customWidth="1"/>
    <col min="43" max="43" width="5.5" style="0" customWidth="1"/>
    <col min="44" max="44" width="4" style="0" customWidth="1"/>
    <col min="45" max="45" width="5.19921875" style="0" customWidth="1"/>
    <col min="46" max="46" width="4.09765625" style="0" customWidth="1"/>
    <col min="47" max="47" width="5.5" style="0" customWidth="1"/>
    <col min="48" max="48" width="4" style="0" customWidth="1"/>
    <col min="49" max="49" width="5.5" style="0" customWidth="1"/>
    <col min="50" max="50" width="3.5" style="0" customWidth="1"/>
    <col min="51" max="51" width="5.5" style="0" customWidth="1"/>
    <col min="52" max="52" width="4.3984375" style="0" customWidth="1"/>
    <col min="53" max="53" width="6.19921875" style="0" customWidth="1"/>
    <col min="54" max="54" width="7" style="0" customWidth="1"/>
    <col min="55" max="55" width="6.3984375" style="0" customWidth="1"/>
  </cols>
  <sheetData>
    <row r="1" spans="1:12" ht="15">
      <c r="A1" s="46" t="s">
        <v>81</v>
      </c>
      <c r="B1" s="46"/>
      <c r="C1" s="46"/>
      <c r="D1" s="46"/>
      <c r="E1" s="46"/>
      <c r="F1" s="46"/>
      <c r="G1" s="46"/>
      <c r="H1" s="46"/>
      <c r="I1" s="46"/>
      <c r="J1" s="47" t="s">
        <v>82</v>
      </c>
      <c r="K1" s="47"/>
      <c r="L1" s="5">
        <v>2009</v>
      </c>
    </row>
    <row r="2" ht="15" thickBot="1"/>
    <row r="3" spans="1:55" ht="15" thickBot="1">
      <c r="A3" s="18" t="s">
        <v>80</v>
      </c>
      <c r="B3" s="43" t="s">
        <v>0</v>
      </c>
      <c r="C3" s="44"/>
      <c r="D3" s="43" t="s">
        <v>1</v>
      </c>
      <c r="E3" s="44"/>
      <c r="F3" s="43" t="s">
        <v>2</v>
      </c>
      <c r="G3" s="44"/>
      <c r="H3" s="43" t="s">
        <v>3</v>
      </c>
      <c r="I3" s="44"/>
      <c r="J3" s="43" t="s">
        <v>4</v>
      </c>
      <c r="K3" s="44"/>
      <c r="L3" s="43" t="s">
        <v>5</v>
      </c>
      <c r="M3" s="44"/>
      <c r="N3" s="43" t="s">
        <v>6</v>
      </c>
      <c r="O3" s="44"/>
      <c r="P3" s="43" t="s">
        <v>83</v>
      </c>
      <c r="Q3" s="44"/>
      <c r="R3" s="43" t="s">
        <v>8</v>
      </c>
      <c r="S3" s="44"/>
      <c r="T3" s="43" t="s">
        <v>9</v>
      </c>
      <c r="U3" s="44"/>
      <c r="V3" s="43" t="s">
        <v>10</v>
      </c>
      <c r="W3" s="45"/>
      <c r="X3" s="43" t="s">
        <v>11</v>
      </c>
      <c r="Y3" s="44"/>
      <c r="Z3" s="43" t="s">
        <v>12</v>
      </c>
      <c r="AA3" s="44"/>
      <c r="AB3" s="43" t="s">
        <v>13</v>
      </c>
      <c r="AC3" s="44"/>
      <c r="AD3" s="43" t="s">
        <v>14</v>
      </c>
      <c r="AE3" s="44"/>
      <c r="AF3" s="43" t="s">
        <v>15</v>
      </c>
      <c r="AG3" s="44"/>
      <c r="AH3" s="43" t="s">
        <v>16</v>
      </c>
      <c r="AI3" s="44"/>
      <c r="AJ3" s="43" t="s">
        <v>17</v>
      </c>
      <c r="AK3" s="44"/>
      <c r="AL3" s="43" t="s">
        <v>18</v>
      </c>
      <c r="AM3" s="44"/>
      <c r="AN3" s="43" t="s">
        <v>19</v>
      </c>
      <c r="AO3" s="44"/>
      <c r="AP3" s="43" t="s">
        <v>68</v>
      </c>
      <c r="AQ3" s="44"/>
      <c r="AR3" s="43" t="s">
        <v>88</v>
      </c>
      <c r="AS3" s="44"/>
      <c r="AT3" s="43" t="s">
        <v>89</v>
      </c>
      <c r="AU3" s="44"/>
      <c r="AV3" s="43" t="s">
        <v>92</v>
      </c>
      <c r="AW3" s="44"/>
      <c r="AX3" s="43" t="s">
        <v>91</v>
      </c>
      <c r="AY3" s="44"/>
      <c r="AZ3" s="43" t="s">
        <v>7</v>
      </c>
      <c r="BA3" s="44"/>
      <c r="BB3" s="43" t="s">
        <v>20</v>
      </c>
      <c r="BC3" s="44"/>
    </row>
    <row r="4" spans="1:55" ht="15" thickBot="1">
      <c r="A4" s="19" t="s">
        <v>79</v>
      </c>
      <c r="B4" s="24" t="s">
        <v>21</v>
      </c>
      <c r="C4" s="24" t="s">
        <v>22</v>
      </c>
      <c r="D4" s="24" t="s">
        <v>21</v>
      </c>
      <c r="E4" s="24" t="s">
        <v>22</v>
      </c>
      <c r="F4" s="24" t="s">
        <v>21</v>
      </c>
      <c r="G4" s="24" t="s">
        <v>22</v>
      </c>
      <c r="H4" s="24" t="s">
        <v>21</v>
      </c>
      <c r="I4" s="24" t="s">
        <v>22</v>
      </c>
      <c r="J4" s="24" t="s">
        <v>21</v>
      </c>
      <c r="K4" s="24" t="s">
        <v>22</v>
      </c>
      <c r="L4" s="24" t="s">
        <v>21</v>
      </c>
      <c r="M4" s="24" t="s">
        <v>22</v>
      </c>
      <c r="N4" s="24" t="s">
        <v>21</v>
      </c>
      <c r="O4" s="24" t="s">
        <v>22</v>
      </c>
      <c r="P4" s="24" t="s">
        <v>21</v>
      </c>
      <c r="Q4" s="24" t="s">
        <v>22</v>
      </c>
      <c r="R4" s="24" t="s">
        <v>21</v>
      </c>
      <c r="S4" s="24" t="s">
        <v>22</v>
      </c>
      <c r="T4" s="24" t="s">
        <v>21</v>
      </c>
      <c r="U4" s="24" t="s">
        <v>22</v>
      </c>
      <c r="V4" s="24" t="s">
        <v>21</v>
      </c>
      <c r="W4" s="24" t="s">
        <v>22</v>
      </c>
      <c r="X4" s="24" t="s">
        <v>21</v>
      </c>
      <c r="Y4" s="24" t="s">
        <v>22</v>
      </c>
      <c r="Z4" s="24" t="s">
        <v>21</v>
      </c>
      <c r="AA4" s="24" t="s">
        <v>22</v>
      </c>
      <c r="AB4" s="24" t="s">
        <v>21</v>
      </c>
      <c r="AC4" s="24" t="s">
        <v>22</v>
      </c>
      <c r="AD4" s="24" t="s">
        <v>21</v>
      </c>
      <c r="AE4" s="24" t="s">
        <v>22</v>
      </c>
      <c r="AF4" s="24" t="s">
        <v>21</v>
      </c>
      <c r="AG4" s="24" t="s">
        <v>22</v>
      </c>
      <c r="AH4" s="24" t="s">
        <v>21</v>
      </c>
      <c r="AI4" s="24" t="s">
        <v>22</v>
      </c>
      <c r="AJ4" s="24" t="s">
        <v>21</v>
      </c>
      <c r="AK4" s="24" t="s">
        <v>22</v>
      </c>
      <c r="AL4" s="24" t="s">
        <v>21</v>
      </c>
      <c r="AM4" s="24" t="s">
        <v>22</v>
      </c>
      <c r="AN4" s="24" t="s">
        <v>21</v>
      </c>
      <c r="AO4" s="24" t="s">
        <v>22</v>
      </c>
      <c r="AP4" s="24" t="s">
        <v>21</v>
      </c>
      <c r="AQ4" s="24" t="s">
        <v>22</v>
      </c>
      <c r="AR4" s="24" t="s">
        <v>21</v>
      </c>
      <c r="AS4" s="24" t="s">
        <v>22</v>
      </c>
      <c r="AT4" s="24" t="s">
        <v>21</v>
      </c>
      <c r="AU4" s="24" t="s">
        <v>22</v>
      </c>
      <c r="AV4" s="24" t="s">
        <v>21</v>
      </c>
      <c r="AW4" s="24" t="s">
        <v>22</v>
      </c>
      <c r="AX4" s="24" t="s">
        <v>21</v>
      </c>
      <c r="AY4" s="24" t="s">
        <v>22</v>
      </c>
      <c r="AZ4" s="24" t="s">
        <v>21</v>
      </c>
      <c r="BA4" s="24" t="s">
        <v>22</v>
      </c>
      <c r="BB4" s="24" t="s">
        <v>21</v>
      </c>
      <c r="BC4" s="25" t="s">
        <v>22</v>
      </c>
    </row>
    <row r="5" spans="1:55" ht="15" thickBot="1">
      <c r="A5" s="20" t="s">
        <v>23</v>
      </c>
      <c r="B5" s="8"/>
      <c r="C5" s="4"/>
      <c r="D5" s="3"/>
      <c r="E5" s="4"/>
      <c r="F5" s="3"/>
      <c r="G5" s="4"/>
      <c r="H5" s="3"/>
      <c r="I5" s="4"/>
      <c r="J5" s="3"/>
      <c r="K5" s="4"/>
      <c r="L5" s="3"/>
      <c r="M5" s="4"/>
      <c r="N5" s="3"/>
      <c r="O5" s="4"/>
      <c r="P5" s="3"/>
      <c r="Q5" s="4"/>
      <c r="R5" s="3"/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3"/>
      <c r="AM5" s="4"/>
      <c r="AN5" s="3"/>
      <c r="AO5" s="4"/>
      <c r="AP5" s="3"/>
      <c r="AQ5" s="4"/>
      <c r="AR5" s="3"/>
      <c r="AS5" s="4"/>
      <c r="AT5" s="3"/>
      <c r="AU5" s="4"/>
      <c r="AV5" s="3"/>
      <c r="AW5" s="4"/>
      <c r="AX5" s="3"/>
      <c r="AY5" s="4"/>
      <c r="AZ5" s="3"/>
      <c r="BA5" s="36"/>
      <c r="BB5" s="34">
        <f aca="true" t="shared" si="0" ref="BB5:BC36">SUM(AR5,AT5,AV5,AX5,B5,D5,F5,H5,J5,L5,N5,P5,R5,T5,V5,X5,Z5,AB5,AD5,AF5,AH5,AJ5,AL5,AN5,AP5,AZ5)</f>
        <v>0</v>
      </c>
      <c r="BC5" s="26">
        <f t="shared" si="0"/>
        <v>0</v>
      </c>
    </row>
    <row r="6" spans="1:55" ht="15" thickBot="1">
      <c r="A6" s="21" t="s">
        <v>24</v>
      </c>
      <c r="B6" s="9"/>
      <c r="C6" s="7"/>
      <c r="D6" s="6"/>
      <c r="E6" s="7"/>
      <c r="F6" s="6"/>
      <c r="G6" s="7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  <c r="AG6" s="7"/>
      <c r="AH6" s="6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6"/>
      <c r="AY6" s="7"/>
      <c r="AZ6" s="6"/>
      <c r="BA6" s="37"/>
      <c r="BB6" s="34">
        <f t="shared" si="0"/>
        <v>0</v>
      </c>
      <c r="BC6" s="26">
        <f t="shared" si="0"/>
        <v>0</v>
      </c>
    </row>
    <row r="7" spans="1:55" ht="15" thickBot="1">
      <c r="A7" s="21" t="s">
        <v>25</v>
      </c>
      <c r="B7" s="9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  <c r="AG7" s="7"/>
      <c r="AH7" s="6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6"/>
      <c r="AY7" s="7"/>
      <c r="AZ7" s="6"/>
      <c r="BA7" s="37"/>
      <c r="BB7" s="34">
        <f t="shared" si="0"/>
        <v>0</v>
      </c>
      <c r="BC7" s="26">
        <f t="shared" si="0"/>
        <v>0</v>
      </c>
    </row>
    <row r="8" spans="1:55" ht="15" thickBot="1">
      <c r="A8" s="21" t="s">
        <v>26</v>
      </c>
      <c r="B8" s="9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  <c r="AE8" s="7"/>
      <c r="AF8" s="6"/>
      <c r="AG8" s="7"/>
      <c r="AH8" s="6"/>
      <c r="AI8" s="7"/>
      <c r="AJ8" s="6"/>
      <c r="AK8" s="7"/>
      <c r="AL8" s="6"/>
      <c r="AM8" s="7"/>
      <c r="AN8" s="6"/>
      <c r="AO8" s="7"/>
      <c r="AP8" s="6"/>
      <c r="AQ8" s="7"/>
      <c r="AR8" s="6"/>
      <c r="AS8" s="7"/>
      <c r="AT8" s="6"/>
      <c r="AU8" s="7"/>
      <c r="AV8" s="6"/>
      <c r="AW8" s="7"/>
      <c r="AX8" s="6"/>
      <c r="AY8" s="7"/>
      <c r="AZ8" s="6"/>
      <c r="BA8" s="37"/>
      <c r="BB8" s="34">
        <f t="shared" si="0"/>
        <v>0</v>
      </c>
      <c r="BC8" s="26">
        <f t="shared" si="0"/>
        <v>0</v>
      </c>
    </row>
    <row r="9" spans="1:55" ht="15" thickBot="1">
      <c r="A9" s="21" t="s">
        <v>84</v>
      </c>
      <c r="B9" s="9"/>
      <c r="C9" s="7"/>
      <c r="D9" s="6"/>
      <c r="E9" s="7"/>
      <c r="F9" s="6"/>
      <c r="G9" s="7"/>
      <c r="H9" s="6"/>
      <c r="I9" s="7"/>
      <c r="J9" s="6"/>
      <c r="K9" s="7"/>
      <c r="L9" s="6"/>
      <c r="M9" s="7"/>
      <c r="N9" s="6"/>
      <c r="O9" s="7"/>
      <c r="P9" s="6"/>
      <c r="Q9" s="7"/>
      <c r="R9" s="6"/>
      <c r="S9" s="7"/>
      <c r="T9" s="6"/>
      <c r="U9" s="7"/>
      <c r="V9" s="6"/>
      <c r="W9" s="7"/>
      <c r="X9" s="6"/>
      <c r="Y9" s="7"/>
      <c r="Z9" s="6"/>
      <c r="AA9" s="7"/>
      <c r="AB9" s="6"/>
      <c r="AC9" s="7"/>
      <c r="AD9" s="6"/>
      <c r="AE9" s="7"/>
      <c r="AF9" s="6"/>
      <c r="AG9" s="7"/>
      <c r="AH9" s="6"/>
      <c r="AI9" s="7"/>
      <c r="AJ9" s="6"/>
      <c r="AK9" s="7"/>
      <c r="AL9" s="6"/>
      <c r="AM9" s="7"/>
      <c r="AN9" s="6"/>
      <c r="AO9" s="7"/>
      <c r="AP9" s="6"/>
      <c r="AQ9" s="7"/>
      <c r="AR9" s="6"/>
      <c r="AS9" s="7"/>
      <c r="AT9" s="6"/>
      <c r="AU9" s="7"/>
      <c r="AV9" s="6"/>
      <c r="AW9" s="7"/>
      <c r="AX9" s="6"/>
      <c r="AY9" s="7"/>
      <c r="AZ9" s="6"/>
      <c r="BA9" s="37"/>
      <c r="BB9" s="34">
        <f t="shared" si="0"/>
        <v>0</v>
      </c>
      <c r="BC9" s="26">
        <f t="shared" si="0"/>
        <v>0</v>
      </c>
    </row>
    <row r="10" spans="1:55" ht="15" thickBot="1">
      <c r="A10" s="21" t="s">
        <v>27</v>
      </c>
      <c r="B10" s="9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  <c r="V10" s="6"/>
      <c r="W10" s="7"/>
      <c r="X10" s="6"/>
      <c r="Y10" s="7"/>
      <c r="Z10" s="6"/>
      <c r="AA10" s="7"/>
      <c r="AB10" s="6"/>
      <c r="AC10" s="7"/>
      <c r="AD10" s="6"/>
      <c r="AE10" s="7"/>
      <c r="AF10" s="6"/>
      <c r="AG10" s="7"/>
      <c r="AH10" s="6"/>
      <c r="AI10" s="7"/>
      <c r="AJ10" s="6"/>
      <c r="AK10" s="7"/>
      <c r="AL10" s="6"/>
      <c r="AM10" s="7"/>
      <c r="AN10" s="6"/>
      <c r="AO10" s="7"/>
      <c r="AP10" s="6"/>
      <c r="AQ10" s="7"/>
      <c r="AR10" s="6"/>
      <c r="AS10" s="7"/>
      <c r="AT10" s="6"/>
      <c r="AU10" s="7"/>
      <c r="AV10" s="6"/>
      <c r="AW10" s="7"/>
      <c r="AX10" s="6"/>
      <c r="AY10" s="7"/>
      <c r="AZ10" s="6"/>
      <c r="BA10" s="37"/>
      <c r="BB10" s="34">
        <f t="shared" si="0"/>
        <v>0</v>
      </c>
      <c r="BC10" s="26">
        <f t="shared" si="0"/>
        <v>0</v>
      </c>
    </row>
    <row r="11" spans="1:55" ht="15" thickBot="1">
      <c r="A11" s="21" t="s">
        <v>28</v>
      </c>
      <c r="B11" s="9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6"/>
      <c r="AA11" s="7"/>
      <c r="AB11" s="6"/>
      <c r="AC11" s="7"/>
      <c r="AD11" s="6"/>
      <c r="AE11" s="7"/>
      <c r="AF11" s="6"/>
      <c r="AG11" s="7"/>
      <c r="AH11" s="6"/>
      <c r="AI11" s="7"/>
      <c r="AJ11" s="6"/>
      <c r="AK11" s="7"/>
      <c r="AL11" s="6"/>
      <c r="AM11" s="7"/>
      <c r="AN11" s="6"/>
      <c r="AO11" s="7"/>
      <c r="AP11" s="6"/>
      <c r="AQ11" s="7"/>
      <c r="AR11" s="6"/>
      <c r="AS11" s="7"/>
      <c r="AT11" s="6"/>
      <c r="AU11" s="7"/>
      <c r="AV11" s="6"/>
      <c r="AW11" s="7"/>
      <c r="AX11" s="6"/>
      <c r="AY11" s="7"/>
      <c r="AZ11" s="6"/>
      <c r="BA11" s="37"/>
      <c r="BB11" s="34">
        <f t="shared" si="0"/>
        <v>0</v>
      </c>
      <c r="BC11" s="26">
        <f t="shared" si="0"/>
        <v>0</v>
      </c>
    </row>
    <row r="12" spans="1:55" ht="15" thickBot="1">
      <c r="A12" s="21" t="s">
        <v>29</v>
      </c>
      <c r="B12" s="9"/>
      <c r="C12" s="7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  <c r="AG12" s="7"/>
      <c r="AH12" s="6"/>
      <c r="AI12" s="7"/>
      <c r="AJ12" s="6"/>
      <c r="AK12" s="7"/>
      <c r="AL12" s="6"/>
      <c r="AM12" s="7"/>
      <c r="AN12" s="6"/>
      <c r="AO12" s="7"/>
      <c r="AP12" s="6"/>
      <c r="AQ12" s="7"/>
      <c r="AR12" s="6"/>
      <c r="AS12" s="7"/>
      <c r="AT12" s="6"/>
      <c r="AU12" s="7"/>
      <c r="AV12" s="6"/>
      <c r="AW12" s="7"/>
      <c r="AX12" s="6"/>
      <c r="AY12" s="7"/>
      <c r="AZ12" s="6"/>
      <c r="BA12" s="37"/>
      <c r="BB12" s="34">
        <f t="shared" si="0"/>
        <v>0</v>
      </c>
      <c r="BC12" s="26">
        <f t="shared" si="0"/>
        <v>0</v>
      </c>
    </row>
    <row r="13" spans="1:55" ht="15" thickBot="1">
      <c r="A13" s="21" t="s">
        <v>30</v>
      </c>
      <c r="B13" s="9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6"/>
      <c r="AA13" s="7"/>
      <c r="AB13" s="6"/>
      <c r="AC13" s="7"/>
      <c r="AD13" s="6"/>
      <c r="AE13" s="7"/>
      <c r="AF13" s="6"/>
      <c r="AG13" s="7"/>
      <c r="AH13" s="6"/>
      <c r="AI13" s="7"/>
      <c r="AJ13" s="6"/>
      <c r="AK13" s="7"/>
      <c r="AL13" s="6"/>
      <c r="AM13" s="7"/>
      <c r="AN13" s="6"/>
      <c r="AO13" s="7"/>
      <c r="AP13" s="6"/>
      <c r="AQ13" s="7"/>
      <c r="AR13" s="6"/>
      <c r="AS13" s="7"/>
      <c r="AT13" s="6"/>
      <c r="AU13" s="7"/>
      <c r="AV13" s="6"/>
      <c r="AW13" s="7"/>
      <c r="AX13" s="6"/>
      <c r="AY13" s="7"/>
      <c r="AZ13" s="6"/>
      <c r="BA13" s="37"/>
      <c r="BB13" s="34">
        <f t="shared" si="0"/>
        <v>0</v>
      </c>
      <c r="BC13" s="26">
        <f t="shared" si="0"/>
        <v>0</v>
      </c>
    </row>
    <row r="14" spans="1:55" ht="15" thickBot="1">
      <c r="A14" s="21" t="s">
        <v>31</v>
      </c>
      <c r="B14" s="9"/>
      <c r="C14" s="7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6"/>
      <c r="AA14" s="7"/>
      <c r="AB14" s="6"/>
      <c r="AC14" s="7"/>
      <c r="AD14" s="6"/>
      <c r="AE14" s="7"/>
      <c r="AF14" s="6"/>
      <c r="AG14" s="7"/>
      <c r="AH14" s="6"/>
      <c r="AI14" s="7"/>
      <c r="AJ14" s="6"/>
      <c r="AK14" s="7"/>
      <c r="AL14" s="6"/>
      <c r="AM14" s="7"/>
      <c r="AN14" s="6"/>
      <c r="AO14" s="7"/>
      <c r="AP14" s="6"/>
      <c r="AQ14" s="7"/>
      <c r="AR14" s="6"/>
      <c r="AS14" s="7"/>
      <c r="AT14" s="6"/>
      <c r="AU14" s="7"/>
      <c r="AV14" s="6"/>
      <c r="AW14" s="7"/>
      <c r="AX14" s="6"/>
      <c r="AY14" s="7"/>
      <c r="AZ14" s="6"/>
      <c r="BA14" s="37"/>
      <c r="BB14" s="34">
        <f t="shared" si="0"/>
        <v>0</v>
      </c>
      <c r="BC14" s="26">
        <f t="shared" si="0"/>
        <v>0</v>
      </c>
    </row>
    <row r="15" spans="1:55" ht="15" thickBot="1">
      <c r="A15" s="21" t="s">
        <v>32</v>
      </c>
      <c r="B15" s="9"/>
      <c r="C15" s="7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  <c r="AB15" s="6"/>
      <c r="AC15" s="7"/>
      <c r="AD15" s="6"/>
      <c r="AE15" s="7"/>
      <c r="AF15" s="6"/>
      <c r="AG15" s="7"/>
      <c r="AH15" s="6"/>
      <c r="AI15" s="7"/>
      <c r="AJ15" s="6"/>
      <c r="AK15" s="7"/>
      <c r="AL15" s="6"/>
      <c r="AM15" s="7"/>
      <c r="AN15" s="6"/>
      <c r="AO15" s="7"/>
      <c r="AP15" s="6"/>
      <c r="AQ15" s="7"/>
      <c r="AR15" s="6"/>
      <c r="AS15" s="7"/>
      <c r="AT15" s="6"/>
      <c r="AU15" s="7"/>
      <c r="AV15" s="6"/>
      <c r="AW15" s="7"/>
      <c r="AX15" s="6"/>
      <c r="AY15" s="7"/>
      <c r="AZ15" s="6"/>
      <c r="BA15" s="37"/>
      <c r="BB15" s="34">
        <f t="shared" si="0"/>
        <v>0</v>
      </c>
      <c r="BC15" s="26">
        <f t="shared" si="0"/>
        <v>0</v>
      </c>
    </row>
    <row r="16" spans="1:55" ht="15" thickBot="1">
      <c r="A16" s="21" t="s">
        <v>33</v>
      </c>
      <c r="B16" s="9"/>
      <c r="C16" s="7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  <c r="AG16" s="7"/>
      <c r="AH16" s="6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6"/>
      <c r="AY16" s="7"/>
      <c r="AZ16" s="6"/>
      <c r="BA16" s="37"/>
      <c r="BB16" s="34">
        <f t="shared" si="0"/>
        <v>0</v>
      </c>
      <c r="BC16" s="26">
        <f t="shared" si="0"/>
        <v>0</v>
      </c>
    </row>
    <row r="17" spans="1:55" ht="15" thickBot="1">
      <c r="A17" s="21" t="s">
        <v>34</v>
      </c>
      <c r="B17" s="9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  <c r="AE17" s="7"/>
      <c r="AF17" s="6"/>
      <c r="AG17" s="7"/>
      <c r="AH17" s="6"/>
      <c r="AI17" s="7"/>
      <c r="AJ17" s="6"/>
      <c r="AK17" s="7"/>
      <c r="AL17" s="6"/>
      <c r="AM17" s="7"/>
      <c r="AN17" s="6"/>
      <c r="AO17" s="7"/>
      <c r="AP17" s="6"/>
      <c r="AQ17" s="7"/>
      <c r="AR17" s="6"/>
      <c r="AS17" s="7"/>
      <c r="AT17" s="6"/>
      <c r="AU17" s="7"/>
      <c r="AV17" s="6"/>
      <c r="AW17" s="7"/>
      <c r="AX17" s="6"/>
      <c r="AY17" s="7"/>
      <c r="AZ17" s="6"/>
      <c r="BA17" s="37"/>
      <c r="BB17" s="34">
        <f t="shared" si="0"/>
        <v>0</v>
      </c>
      <c r="BC17" s="26">
        <f t="shared" si="0"/>
        <v>0</v>
      </c>
    </row>
    <row r="18" spans="1:55" ht="15" thickBot="1">
      <c r="A18" s="21" t="s">
        <v>35</v>
      </c>
      <c r="B18" s="9"/>
      <c r="C18" s="7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6"/>
      <c r="AA18" s="7"/>
      <c r="AB18" s="6"/>
      <c r="AC18" s="7"/>
      <c r="AD18" s="6"/>
      <c r="AE18" s="7"/>
      <c r="AF18" s="6"/>
      <c r="AG18" s="7"/>
      <c r="AH18" s="6"/>
      <c r="AI18" s="7"/>
      <c r="AJ18" s="6"/>
      <c r="AK18" s="7"/>
      <c r="AL18" s="6"/>
      <c r="AM18" s="7"/>
      <c r="AN18" s="6"/>
      <c r="AO18" s="7"/>
      <c r="AP18" s="6"/>
      <c r="AQ18" s="7"/>
      <c r="AR18" s="6"/>
      <c r="AS18" s="7"/>
      <c r="AT18" s="6"/>
      <c r="AU18" s="7"/>
      <c r="AV18" s="6"/>
      <c r="AW18" s="7"/>
      <c r="AX18" s="6"/>
      <c r="AY18" s="7"/>
      <c r="AZ18" s="6"/>
      <c r="BA18" s="37"/>
      <c r="BB18" s="34">
        <f t="shared" si="0"/>
        <v>0</v>
      </c>
      <c r="BC18" s="26">
        <f t="shared" si="0"/>
        <v>0</v>
      </c>
    </row>
    <row r="19" spans="1:55" ht="15" thickBot="1">
      <c r="A19" s="21" t="s">
        <v>86</v>
      </c>
      <c r="B19" s="9"/>
      <c r="C19" s="7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  <c r="AB19" s="6"/>
      <c r="AC19" s="7"/>
      <c r="AD19" s="6"/>
      <c r="AE19" s="7"/>
      <c r="AF19" s="6"/>
      <c r="AG19" s="7"/>
      <c r="AH19" s="6"/>
      <c r="AI19" s="7"/>
      <c r="AJ19" s="6"/>
      <c r="AK19" s="7"/>
      <c r="AL19" s="6"/>
      <c r="AM19" s="7"/>
      <c r="AN19" s="6"/>
      <c r="AO19" s="7"/>
      <c r="AP19" s="6"/>
      <c r="AQ19" s="7"/>
      <c r="AR19" s="6"/>
      <c r="AS19" s="7"/>
      <c r="AT19" s="6"/>
      <c r="AU19" s="7"/>
      <c r="AV19" s="6"/>
      <c r="AW19" s="7"/>
      <c r="AX19" s="6"/>
      <c r="AY19" s="7"/>
      <c r="AZ19" s="6"/>
      <c r="BA19" s="37"/>
      <c r="BB19" s="34">
        <f t="shared" si="0"/>
        <v>0</v>
      </c>
      <c r="BC19" s="26">
        <f t="shared" si="0"/>
        <v>0</v>
      </c>
    </row>
    <row r="20" spans="1:55" ht="15" thickBot="1">
      <c r="A20" s="21" t="s">
        <v>87</v>
      </c>
      <c r="B20" s="9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  <c r="AG20" s="7"/>
      <c r="AH20" s="6"/>
      <c r="AI20" s="7"/>
      <c r="AJ20" s="6"/>
      <c r="AK20" s="7"/>
      <c r="AL20" s="6"/>
      <c r="AM20" s="7"/>
      <c r="AN20" s="6"/>
      <c r="AO20" s="7"/>
      <c r="AP20" s="6"/>
      <c r="AQ20" s="7"/>
      <c r="AR20" s="6"/>
      <c r="AS20" s="7"/>
      <c r="AT20" s="6"/>
      <c r="AU20" s="7"/>
      <c r="AV20" s="6"/>
      <c r="AW20" s="7"/>
      <c r="AX20" s="6"/>
      <c r="AY20" s="7"/>
      <c r="AZ20" s="6"/>
      <c r="BA20" s="37"/>
      <c r="BB20" s="34">
        <f t="shared" si="0"/>
        <v>0</v>
      </c>
      <c r="BC20" s="26">
        <f t="shared" si="0"/>
        <v>0</v>
      </c>
    </row>
    <row r="21" spans="1:55" ht="15" thickBot="1">
      <c r="A21" s="21" t="s">
        <v>85</v>
      </c>
      <c r="B21" s="9"/>
      <c r="C21" s="7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  <c r="AB21" s="6"/>
      <c r="AC21" s="7"/>
      <c r="AD21" s="6"/>
      <c r="AE21" s="7"/>
      <c r="AF21" s="6"/>
      <c r="AG21" s="7"/>
      <c r="AH21" s="6"/>
      <c r="AI21" s="7"/>
      <c r="AJ21" s="6"/>
      <c r="AK21" s="7"/>
      <c r="AL21" s="6"/>
      <c r="AM21" s="7"/>
      <c r="AN21" s="6"/>
      <c r="AO21" s="7"/>
      <c r="AP21" s="6"/>
      <c r="AQ21" s="7"/>
      <c r="AR21" s="6"/>
      <c r="AS21" s="7"/>
      <c r="AT21" s="6"/>
      <c r="AU21" s="7"/>
      <c r="AV21" s="6"/>
      <c r="AW21" s="7"/>
      <c r="AX21" s="6"/>
      <c r="AY21" s="7"/>
      <c r="AZ21" s="6"/>
      <c r="BA21" s="37"/>
      <c r="BB21" s="34">
        <f t="shared" si="0"/>
        <v>0</v>
      </c>
      <c r="BC21" s="26">
        <f t="shared" si="0"/>
        <v>0</v>
      </c>
    </row>
    <row r="22" spans="1:55" ht="15" thickBot="1">
      <c r="A22" s="21" t="s">
        <v>36</v>
      </c>
      <c r="B22" s="9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6"/>
      <c r="AA22" s="7"/>
      <c r="AB22" s="6"/>
      <c r="AC22" s="7"/>
      <c r="AD22" s="6"/>
      <c r="AE22" s="7"/>
      <c r="AF22" s="6"/>
      <c r="AG22" s="7"/>
      <c r="AH22" s="6"/>
      <c r="AI22" s="7"/>
      <c r="AJ22" s="6"/>
      <c r="AK22" s="7"/>
      <c r="AL22" s="6"/>
      <c r="AM22" s="7"/>
      <c r="AN22" s="6"/>
      <c r="AO22" s="7"/>
      <c r="AP22" s="6"/>
      <c r="AQ22" s="7"/>
      <c r="AR22" s="6"/>
      <c r="AS22" s="7"/>
      <c r="AT22" s="6"/>
      <c r="AU22" s="7"/>
      <c r="AV22" s="6"/>
      <c r="AW22" s="7"/>
      <c r="AX22" s="6"/>
      <c r="AY22" s="7"/>
      <c r="AZ22" s="6"/>
      <c r="BA22" s="37"/>
      <c r="BB22" s="34">
        <f t="shared" si="0"/>
        <v>0</v>
      </c>
      <c r="BC22" s="26">
        <f t="shared" si="0"/>
        <v>0</v>
      </c>
    </row>
    <row r="23" spans="1:55" ht="15" thickBot="1">
      <c r="A23" s="21" t="s">
        <v>37</v>
      </c>
      <c r="B23" s="9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  <c r="AB23" s="6"/>
      <c r="AC23" s="7"/>
      <c r="AD23" s="6"/>
      <c r="AE23" s="7"/>
      <c r="AF23" s="6"/>
      <c r="AG23" s="7"/>
      <c r="AH23" s="6"/>
      <c r="AI23" s="7"/>
      <c r="AJ23" s="6"/>
      <c r="AK23" s="7"/>
      <c r="AL23" s="6"/>
      <c r="AM23" s="7"/>
      <c r="AN23" s="6"/>
      <c r="AO23" s="7"/>
      <c r="AP23" s="6"/>
      <c r="AQ23" s="7"/>
      <c r="AR23" s="6"/>
      <c r="AS23" s="7"/>
      <c r="AT23" s="6"/>
      <c r="AU23" s="7"/>
      <c r="AV23" s="6"/>
      <c r="AW23" s="7"/>
      <c r="AX23" s="6"/>
      <c r="AY23" s="7"/>
      <c r="AZ23" s="6"/>
      <c r="BA23" s="37"/>
      <c r="BB23" s="34">
        <f t="shared" si="0"/>
        <v>0</v>
      </c>
      <c r="BC23" s="26">
        <f t="shared" si="0"/>
        <v>0</v>
      </c>
    </row>
    <row r="24" spans="1:55" ht="15" thickBot="1">
      <c r="A24" s="21" t="s">
        <v>38</v>
      </c>
      <c r="B24" s="9"/>
      <c r="C24" s="7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  <c r="AG24" s="7"/>
      <c r="AH24" s="6"/>
      <c r="AI24" s="7"/>
      <c r="AJ24" s="6"/>
      <c r="AK24" s="7"/>
      <c r="AL24" s="6"/>
      <c r="AM24" s="7"/>
      <c r="AN24" s="6"/>
      <c r="AO24" s="7"/>
      <c r="AP24" s="6"/>
      <c r="AQ24" s="7"/>
      <c r="AR24" s="6"/>
      <c r="AS24" s="7"/>
      <c r="AT24" s="6"/>
      <c r="AU24" s="7"/>
      <c r="AV24" s="6"/>
      <c r="AW24" s="7"/>
      <c r="AX24" s="6"/>
      <c r="AY24" s="7"/>
      <c r="AZ24" s="6"/>
      <c r="BA24" s="37"/>
      <c r="BB24" s="34">
        <f t="shared" si="0"/>
        <v>0</v>
      </c>
      <c r="BC24" s="26">
        <f t="shared" si="0"/>
        <v>0</v>
      </c>
    </row>
    <row r="25" spans="1:55" ht="15" thickBot="1">
      <c r="A25" s="21" t="s">
        <v>39</v>
      </c>
      <c r="B25" s="9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  <c r="AB25" s="6"/>
      <c r="AC25" s="7"/>
      <c r="AD25" s="6"/>
      <c r="AE25" s="7"/>
      <c r="AF25" s="6"/>
      <c r="AG25" s="7"/>
      <c r="AH25" s="6"/>
      <c r="AI25" s="7"/>
      <c r="AJ25" s="6"/>
      <c r="AK25" s="7"/>
      <c r="AL25" s="6"/>
      <c r="AM25" s="7"/>
      <c r="AN25" s="6"/>
      <c r="AO25" s="7"/>
      <c r="AP25" s="6"/>
      <c r="AQ25" s="7"/>
      <c r="AR25" s="6"/>
      <c r="AS25" s="7"/>
      <c r="AT25" s="6"/>
      <c r="AU25" s="7"/>
      <c r="AV25" s="6"/>
      <c r="AW25" s="7"/>
      <c r="AX25" s="6"/>
      <c r="AY25" s="7"/>
      <c r="AZ25" s="6"/>
      <c r="BA25" s="37"/>
      <c r="BB25" s="34">
        <f t="shared" si="0"/>
        <v>0</v>
      </c>
      <c r="BC25" s="26">
        <f t="shared" si="0"/>
        <v>0</v>
      </c>
    </row>
    <row r="26" spans="1:55" ht="15" thickBot="1">
      <c r="A26" s="21" t="s">
        <v>40</v>
      </c>
      <c r="B26" s="9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  <c r="AG26" s="7"/>
      <c r="AH26" s="6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6"/>
      <c r="AY26" s="7"/>
      <c r="AZ26" s="6"/>
      <c r="BA26" s="37"/>
      <c r="BB26" s="34">
        <f t="shared" si="0"/>
        <v>0</v>
      </c>
      <c r="BC26" s="26">
        <f t="shared" si="0"/>
        <v>0</v>
      </c>
    </row>
    <row r="27" spans="1:55" ht="15" thickBot="1">
      <c r="A27" s="21" t="s">
        <v>41</v>
      </c>
      <c r="B27" s="9"/>
      <c r="C27" s="7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  <c r="AB27" s="6"/>
      <c r="AC27" s="7"/>
      <c r="AD27" s="6"/>
      <c r="AE27" s="7"/>
      <c r="AF27" s="6"/>
      <c r="AG27" s="7"/>
      <c r="AH27" s="6"/>
      <c r="AI27" s="7"/>
      <c r="AJ27" s="6"/>
      <c r="AK27" s="7"/>
      <c r="AL27" s="6"/>
      <c r="AM27" s="7"/>
      <c r="AN27" s="6"/>
      <c r="AO27" s="7"/>
      <c r="AP27" s="6"/>
      <c r="AQ27" s="7"/>
      <c r="AR27" s="6"/>
      <c r="AS27" s="7"/>
      <c r="AT27" s="6"/>
      <c r="AU27" s="7"/>
      <c r="AV27" s="6"/>
      <c r="AW27" s="7"/>
      <c r="AX27" s="6"/>
      <c r="AY27" s="7"/>
      <c r="AZ27" s="6"/>
      <c r="BA27" s="37"/>
      <c r="BB27" s="34">
        <f t="shared" si="0"/>
        <v>0</v>
      </c>
      <c r="BC27" s="26">
        <f t="shared" si="0"/>
        <v>0</v>
      </c>
    </row>
    <row r="28" spans="1:55" ht="15" thickBot="1">
      <c r="A28" s="21" t="s">
        <v>42</v>
      </c>
      <c r="B28" s="9"/>
      <c r="C28" s="7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6"/>
      <c r="AA28" s="7"/>
      <c r="AB28" s="6"/>
      <c r="AC28" s="7"/>
      <c r="AD28" s="6"/>
      <c r="AE28" s="7"/>
      <c r="AF28" s="6"/>
      <c r="AG28" s="7"/>
      <c r="AH28" s="6"/>
      <c r="AI28" s="7"/>
      <c r="AJ28" s="6"/>
      <c r="AK28" s="7"/>
      <c r="AL28" s="6"/>
      <c r="AM28" s="7"/>
      <c r="AN28" s="6"/>
      <c r="AO28" s="7"/>
      <c r="AP28" s="6"/>
      <c r="AQ28" s="7"/>
      <c r="AR28" s="6"/>
      <c r="AS28" s="7"/>
      <c r="AT28" s="6"/>
      <c r="AU28" s="7"/>
      <c r="AV28" s="6"/>
      <c r="AW28" s="7"/>
      <c r="AX28" s="6"/>
      <c r="AY28" s="7"/>
      <c r="AZ28" s="6"/>
      <c r="BA28" s="37"/>
      <c r="BB28" s="34">
        <f t="shared" si="0"/>
        <v>0</v>
      </c>
      <c r="BC28" s="26">
        <f t="shared" si="0"/>
        <v>0</v>
      </c>
    </row>
    <row r="29" spans="1:55" ht="15" thickBot="1">
      <c r="A29" s="21" t="s">
        <v>43</v>
      </c>
      <c r="B29" s="9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  <c r="AG29" s="7"/>
      <c r="AH29" s="6"/>
      <c r="AI29" s="7"/>
      <c r="AJ29" s="6"/>
      <c r="AK29" s="7"/>
      <c r="AL29" s="6"/>
      <c r="AM29" s="7"/>
      <c r="AN29" s="6"/>
      <c r="AO29" s="7"/>
      <c r="AP29" s="6"/>
      <c r="AQ29" s="7"/>
      <c r="AR29" s="6"/>
      <c r="AS29" s="7"/>
      <c r="AT29" s="6"/>
      <c r="AU29" s="7"/>
      <c r="AV29" s="6"/>
      <c r="AW29" s="7"/>
      <c r="AX29" s="6"/>
      <c r="AY29" s="7"/>
      <c r="AZ29" s="6"/>
      <c r="BA29" s="37"/>
      <c r="BB29" s="34">
        <f t="shared" si="0"/>
        <v>0</v>
      </c>
      <c r="BC29" s="26">
        <f t="shared" si="0"/>
        <v>0</v>
      </c>
    </row>
    <row r="30" spans="1:55" ht="15" thickBot="1">
      <c r="A30" s="21" t="s">
        <v>44</v>
      </c>
      <c r="B30" s="9"/>
      <c r="C30" s="7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6"/>
      <c r="AA30" s="7"/>
      <c r="AB30" s="6"/>
      <c r="AC30" s="7"/>
      <c r="AD30" s="6"/>
      <c r="AE30" s="7"/>
      <c r="AF30" s="6"/>
      <c r="AG30" s="7"/>
      <c r="AH30" s="6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6"/>
      <c r="AY30" s="7"/>
      <c r="AZ30" s="6"/>
      <c r="BA30" s="37"/>
      <c r="BB30" s="34">
        <f t="shared" si="0"/>
        <v>0</v>
      </c>
      <c r="BC30" s="26">
        <f t="shared" si="0"/>
        <v>0</v>
      </c>
    </row>
    <row r="31" spans="1:55" ht="15" thickBot="1">
      <c r="A31" s="21" t="s">
        <v>45</v>
      </c>
      <c r="B31" s="9"/>
      <c r="C31" s="7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  <c r="AB31" s="6"/>
      <c r="AC31" s="7"/>
      <c r="AD31" s="6"/>
      <c r="AE31" s="7"/>
      <c r="AF31" s="6"/>
      <c r="AG31" s="7"/>
      <c r="AH31" s="6"/>
      <c r="AI31" s="7"/>
      <c r="AJ31" s="6"/>
      <c r="AK31" s="7"/>
      <c r="AL31" s="6"/>
      <c r="AM31" s="7"/>
      <c r="AN31" s="6"/>
      <c r="AO31" s="7"/>
      <c r="AP31" s="6"/>
      <c r="AQ31" s="7"/>
      <c r="AR31" s="6"/>
      <c r="AS31" s="7"/>
      <c r="AT31" s="6"/>
      <c r="AU31" s="7"/>
      <c r="AV31" s="6"/>
      <c r="AW31" s="7"/>
      <c r="AX31" s="6"/>
      <c r="AY31" s="7"/>
      <c r="AZ31" s="6"/>
      <c r="BA31" s="37"/>
      <c r="BB31" s="34">
        <f t="shared" si="0"/>
        <v>0</v>
      </c>
      <c r="BC31" s="26">
        <f t="shared" si="0"/>
        <v>0</v>
      </c>
    </row>
    <row r="32" spans="1:55" ht="15" thickBot="1">
      <c r="A32" s="21" t="s">
        <v>46</v>
      </c>
      <c r="B32" s="9"/>
      <c r="C32" s="7"/>
      <c r="D32" s="6"/>
      <c r="E32" s="7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  <c r="AE32" s="7"/>
      <c r="AF32" s="6"/>
      <c r="AG32" s="7"/>
      <c r="AH32" s="6"/>
      <c r="AI32" s="7"/>
      <c r="AJ32" s="6"/>
      <c r="AK32" s="7"/>
      <c r="AL32" s="6"/>
      <c r="AM32" s="7"/>
      <c r="AN32" s="6"/>
      <c r="AO32" s="7"/>
      <c r="AP32" s="6"/>
      <c r="AQ32" s="7"/>
      <c r="AR32" s="6"/>
      <c r="AS32" s="7"/>
      <c r="AT32" s="6"/>
      <c r="AU32" s="7"/>
      <c r="AV32" s="6"/>
      <c r="AW32" s="7"/>
      <c r="AX32" s="6"/>
      <c r="AY32" s="7"/>
      <c r="AZ32" s="6"/>
      <c r="BA32" s="37"/>
      <c r="BB32" s="34">
        <f t="shared" si="0"/>
        <v>0</v>
      </c>
      <c r="BC32" s="26">
        <f t="shared" si="0"/>
        <v>0</v>
      </c>
    </row>
    <row r="33" spans="1:55" ht="15" thickBot="1">
      <c r="A33" s="21" t="s">
        <v>47</v>
      </c>
      <c r="B33" s="9"/>
      <c r="C33" s="7"/>
      <c r="D33" s="6"/>
      <c r="E33" s="7"/>
      <c r="F33" s="6"/>
      <c r="G33" s="7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  <c r="AG33" s="7"/>
      <c r="AH33" s="6"/>
      <c r="AI33" s="7"/>
      <c r="AJ33" s="6"/>
      <c r="AK33" s="7"/>
      <c r="AL33" s="6"/>
      <c r="AM33" s="7"/>
      <c r="AN33" s="6"/>
      <c r="AO33" s="7"/>
      <c r="AP33" s="6"/>
      <c r="AQ33" s="7"/>
      <c r="AR33" s="6"/>
      <c r="AS33" s="7"/>
      <c r="AT33" s="6"/>
      <c r="AU33" s="7"/>
      <c r="AV33" s="6"/>
      <c r="AW33" s="7"/>
      <c r="AX33" s="6"/>
      <c r="AY33" s="7"/>
      <c r="AZ33" s="6"/>
      <c r="BA33" s="37"/>
      <c r="BB33" s="34">
        <f t="shared" si="0"/>
        <v>0</v>
      </c>
      <c r="BC33" s="26">
        <f t="shared" si="0"/>
        <v>0</v>
      </c>
    </row>
    <row r="34" spans="1:55" ht="15" thickBot="1">
      <c r="A34" s="21" t="s">
        <v>48</v>
      </c>
      <c r="B34" s="9"/>
      <c r="C34" s="7"/>
      <c r="D34" s="6"/>
      <c r="E34" s="7"/>
      <c r="F34" s="6"/>
      <c r="G34" s="7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  <c r="AG34" s="7"/>
      <c r="AH34" s="6"/>
      <c r="AI34" s="7"/>
      <c r="AJ34" s="6"/>
      <c r="AK34" s="7"/>
      <c r="AL34" s="6"/>
      <c r="AM34" s="7"/>
      <c r="AN34" s="6"/>
      <c r="AO34" s="7"/>
      <c r="AP34" s="6"/>
      <c r="AQ34" s="7"/>
      <c r="AR34" s="6"/>
      <c r="AS34" s="7"/>
      <c r="AT34" s="6"/>
      <c r="AU34" s="7"/>
      <c r="AV34" s="6"/>
      <c r="AW34" s="7"/>
      <c r="AX34" s="6"/>
      <c r="AY34" s="7"/>
      <c r="AZ34" s="6"/>
      <c r="BA34" s="37"/>
      <c r="BB34" s="34">
        <f t="shared" si="0"/>
        <v>0</v>
      </c>
      <c r="BC34" s="26">
        <f t="shared" si="0"/>
        <v>0</v>
      </c>
    </row>
    <row r="35" spans="1:55" ht="15" thickBot="1">
      <c r="A35" s="21" t="s">
        <v>49</v>
      </c>
      <c r="B35" s="9"/>
      <c r="C35" s="7"/>
      <c r="D35" s="6"/>
      <c r="E35" s="7"/>
      <c r="F35" s="6"/>
      <c r="G35" s="7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  <c r="AE35" s="7"/>
      <c r="AF35" s="6"/>
      <c r="AG35" s="7"/>
      <c r="AH35" s="6"/>
      <c r="AI35" s="7"/>
      <c r="AJ35" s="6"/>
      <c r="AK35" s="7"/>
      <c r="AL35" s="6"/>
      <c r="AM35" s="7"/>
      <c r="AN35" s="6"/>
      <c r="AO35" s="7"/>
      <c r="AP35" s="6"/>
      <c r="AQ35" s="7"/>
      <c r="AR35" s="6"/>
      <c r="AS35" s="7"/>
      <c r="AT35" s="6"/>
      <c r="AU35" s="7"/>
      <c r="AV35" s="6"/>
      <c r="AW35" s="7"/>
      <c r="AX35" s="6"/>
      <c r="AY35" s="7"/>
      <c r="AZ35" s="6"/>
      <c r="BA35" s="37"/>
      <c r="BB35" s="34">
        <f t="shared" si="0"/>
        <v>0</v>
      </c>
      <c r="BC35" s="26">
        <f t="shared" si="0"/>
        <v>0</v>
      </c>
    </row>
    <row r="36" spans="1:55" ht="15" thickBot="1">
      <c r="A36" s="21" t="s">
        <v>50</v>
      </c>
      <c r="B36" s="9"/>
      <c r="C36" s="7"/>
      <c r="D36" s="6"/>
      <c r="E36" s="7"/>
      <c r="F36" s="6"/>
      <c r="G36" s="7"/>
      <c r="H36" s="6"/>
      <c r="I36" s="7"/>
      <c r="J36" s="6"/>
      <c r="K36" s="7"/>
      <c r="L36" s="6"/>
      <c r="M36" s="7"/>
      <c r="N36" s="6"/>
      <c r="O36" s="7"/>
      <c r="P36" s="6"/>
      <c r="Q36" s="7"/>
      <c r="R36" s="6"/>
      <c r="S36" s="7"/>
      <c r="T36" s="6"/>
      <c r="U36" s="7"/>
      <c r="V36" s="6"/>
      <c r="W36" s="7"/>
      <c r="X36" s="6"/>
      <c r="Y36" s="7"/>
      <c r="Z36" s="6"/>
      <c r="AA36" s="7"/>
      <c r="AB36" s="6"/>
      <c r="AC36" s="7"/>
      <c r="AD36" s="6"/>
      <c r="AE36" s="7"/>
      <c r="AF36" s="6"/>
      <c r="AG36" s="7"/>
      <c r="AH36" s="6"/>
      <c r="AI36" s="7"/>
      <c r="AJ36" s="6"/>
      <c r="AK36" s="7"/>
      <c r="AL36" s="6"/>
      <c r="AM36" s="7"/>
      <c r="AN36" s="6"/>
      <c r="AO36" s="7"/>
      <c r="AP36" s="6"/>
      <c r="AQ36" s="7"/>
      <c r="AR36" s="6"/>
      <c r="AS36" s="7"/>
      <c r="AT36" s="6"/>
      <c r="AU36" s="7"/>
      <c r="AV36" s="6"/>
      <c r="AW36" s="7"/>
      <c r="AX36" s="6"/>
      <c r="AY36" s="7"/>
      <c r="AZ36" s="6"/>
      <c r="BA36" s="37"/>
      <c r="BB36" s="34">
        <f t="shared" si="0"/>
        <v>0</v>
      </c>
      <c r="BC36" s="26">
        <f t="shared" si="0"/>
        <v>0</v>
      </c>
    </row>
    <row r="37" spans="1:55" ht="15" thickBot="1">
      <c r="A37" s="21" t="s">
        <v>51</v>
      </c>
      <c r="B37" s="9"/>
      <c r="C37" s="7"/>
      <c r="D37" s="6"/>
      <c r="E37" s="7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  <c r="AB37" s="6"/>
      <c r="AC37" s="7"/>
      <c r="AD37" s="6"/>
      <c r="AE37" s="7"/>
      <c r="AF37" s="6"/>
      <c r="AG37" s="7"/>
      <c r="AH37" s="6"/>
      <c r="AI37" s="7"/>
      <c r="AJ37" s="6"/>
      <c r="AK37" s="7"/>
      <c r="AL37" s="6"/>
      <c r="AM37" s="7"/>
      <c r="AN37" s="6"/>
      <c r="AO37" s="7"/>
      <c r="AP37" s="6"/>
      <c r="AQ37" s="7"/>
      <c r="AR37" s="6"/>
      <c r="AS37" s="7"/>
      <c r="AT37" s="6"/>
      <c r="AU37" s="7"/>
      <c r="AV37" s="6"/>
      <c r="AW37" s="7"/>
      <c r="AX37" s="6"/>
      <c r="AY37" s="7"/>
      <c r="AZ37" s="6"/>
      <c r="BA37" s="37"/>
      <c r="BB37" s="34">
        <f aca="true" t="shared" si="1" ref="BB37:BC56">SUM(AR37,AT37,AV37,AX37,B37,D37,F37,H37,J37,L37,N37,P37,R37,T37,V37,X37,Z37,AB37,AD37,AF37,AH37,AJ37,AL37,AN37,AP37,AZ37)</f>
        <v>0</v>
      </c>
      <c r="BC37" s="26">
        <f t="shared" si="1"/>
        <v>0</v>
      </c>
    </row>
    <row r="38" spans="1:55" ht="15" thickBot="1">
      <c r="A38" s="21" t="s">
        <v>52</v>
      </c>
      <c r="B38" s="9"/>
      <c r="C38" s="7"/>
      <c r="D38" s="6"/>
      <c r="E38" s="7"/>
      <c r="F38" s="6"/>
      <c r="G38" s="7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  <c r="AC38" s="7"/>
      <c r="AD38" s="6"/>
      <c r="AE38" s="7"/>
      <c r="AF38" s="6"/>
      <c r="AG38" s="7"/>
      <c r="AH38" s="6"/>
      <c r="AI38" s="7"/>
      <c r="AJ38" s="6"/>
      <c r="AK38" s="7"/>
      <c r="AL38" s="6"/>
      <c r="AM38" s="7"/>
      <c r="AN38" s="6"/>
      <c r="AO38" s="7"/>
      <c r="AP38" s="6"/>
      <c r="AQ38" s="7"/>
      <c r="AR38" s="6"/>
      <c r="AS38" s="7"/>
      <c r="AT38" s="6"/>
      <c r="AU38" s="7"/>
      <c r="AV38" s="6"/>
      <c r="AW38" s="7"/>
      <c r="AX38" s="6"/>
      <c r="AY38" s="7"/>
      <c r="AZ38" s="6"/>
      <c r="BA38" s="37"/>
      <c r="BB38" s="34">
        <f t="shared" si="1"/>
        <v>0</v>
      </c>
      <c r="BC38" s="26">
        <f t="shared" si="1"/>
        <v>0</v>
      </c>
    </row>
    <row r="39" spans="1:55" ht="15" thickBot="1">
      <c r="A39" s="21" t="s">
        <v>53</v>
      </c>
      <c r="B39" s="9"/>
      <c r="C39" s="7"/>
      <c r="D39" s="6"/>
      <c r="E39" s="7"/>
      <c r="F39" s="6"/>
      <c r="G39" s="7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  <c r="AB39" s="6"/>
      <c r="AC39" s="7"/>
      <c r="AD39" s="6"/>
      <c r="AE39" s="7"/>
      <c r="AF39" s="6"/>
      <c r="AG39" s="7"/>
      <c r="AH39" s="6"/>
      <c r="AI39" s="7"/>
      <c r="AJ39" s="6"/>
      <c r="AK39" s="7"/>
      <c r="AL39" s="6"/>
      <c r="AM39" s="7"/>
      <c r="AN39" s="6"/>
      <c r="AO39" s="7"/>
      <c r="AP39" s="6"/>
      <c r="AQ39" s="7"/>
      <c r="AR39" s="6"/>
      <c r="AS39" s="7"/>
      <c r="AT39" s="6"/>
      <c r="AU39" s="7"/>
      <c r="AV39" s="6"/>
      <c r="AW39" s="7"/>
      <c r="AX39" s="6"/>
      <c r="AY39" s="7"/>
      <c r="AZ39" s="6"/>
      <c r="BA39" s="37"/>
      <c r="BB39" s="34">
        <f t="shared" si="1"/>
        <v>0</v>
      </c>
      <c r="BC39" s="26">
        <f t="shared" si="1"/>
        <v>0</v>
      </c>
    </row>
    <row r="40" spans="1:55" ht="15" thickBot="1">
      <c r="A40" s="21" t="s">
        <v>54</v>
      </c>
      <c r="B40" s="9"/>
      <c r="C40" s="7"/>
      <c r="D40" s="6"/>
      <c r="E40" s="7"/>
      <c r="F40" s="6"/>
      <c r="G40" s="7"/>
      <c r="H40" s="6"/>
      <c r="I40" s="7"/>
      <c r="J40" s="6"/>
      <c r="K40" s="7"/>
      <c r="L40" s="6"/>
      <c r="M40" s="7"/>
      <c r="N40" s="6"/>
      <c r="O40" s="7"/>
      <c r="P40" s="6"/>
      <c r="Q40" s="7"/>
      <c r="R40" s="6"/>
      <c r="S40" s="7"/>
      <c r="T40" s="6"/>
      <c r="U40" s="7"/>
      <c r="V40" s="6"/>
      <c r="W40" s="7"/>
      <c r="X40" s="6"/>
      <c r="Y40" s="7"/>
      <c r="Z40" s="6"/>
      <c r="AA40" s="7"/>
      <c r="AB40" s="6"/>
      <c r="AC40" s="7"/>
      <c r="AD40" s="6"/>
      <c r="AE40" s="7"/>
      <c r="AF40" s="6"/>
      <c r="AG40" s="7"/>
      <c r="AH40" s="6"/>
      <c r="AI40" s="7"/>
      <c r="AJ40" s="6"/>
      <c r="AK40" s="7"/>
      <c r="AL40" s="6"/>
      <c r="AM40" s="7"/>
      <c r="AN40" s="6"/>
      <c r="AO40" s="7"/>
      <c r="AP40" s="6"/>
      <c r="AQ40" s="7"/>
      <c r="AR40" s="6"/>
      <c r="AS40" s="7"/>
      <c r="AT40" s="6"/>
      <c r="AU40" s="7"/>
      <c r="AV40" s="6"/>
      <c r="AW40" s="7"/>
      <c r="AX40" s="6"/>
      <c r="AY40" s="7"/>
      <c r="AZ40" s="6"/>
      <c r="BA40" s="37"/>
      <c r="BB40" s="34">
        <f t="shared" si="1"/>
        <v>0</v>
      </c>
      <c r="BC40" s="26">
        <f t="shared" si="1"/>
        <v>0</v>
      </c>
    </row>
    <row r="41" spans="1:55" ht="15" thickBot="1">
      <c r="A41" s="21" t="s">
        <v>55</v>
      </c>
      <c r="B41" s="9"/>
      <c r="C41" s="7"/>
      <c r="D41" s="6"/>
      <c r="E41" s="7"/>
      <c r="F41" s="6"/>
      <c r="G41" s="7"/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  <c r="AB41" s="6"/>
      <c r="AC41" s="7"/>
      <c r="AD41" s="6"/>
      <c r="AE41" s="7"/>
      <c r="AF41" s="6"/>
      <c r="AG41" s="7"/>
      <c r="AH41" s="6"/>
      <c r="AI41" s="7"/>
      <c r="AJ41" s="6"/>
      <c r="AK41" s="7"/>
      <c r="AL41" s="6"/>
      <c r="AM41" s="7"/>
      <c r="AN41" s="6"/>
      <c r="AO41" s="7"/>
      <c r="AP41" s="6"/>
      <c r="AQ41" s="7"/>
      <c r="AR41" s="6"/>
      <c r="AS41" s="7"/>
      <c r="AT41" s="6"/>
      <c r="AU41" s="7"/>
      <c r="AV41" s="6"/>
      <c r="AW41" s="7"/>
      <c r="AX41" s="6"/>
      <c r="AY41" s="7"/>
      <c r="AZ41" s="6"/>
      <c r="BA41" s="37"/>
      <c r="BB41" s="34">
        <f t="shared" si="1"/>
        <v>0</v>
      </c>
      <c r="BC41" s="26">
        <f t="shared" si="1"/>
        <v>0</v>
      </c>
    </row>
    <row r="42" spans="1:55" ht="15" thickBot="1">
      <c r="A42" s="21" t="s">
        <v>56</v>
      </c>
      <c r="B42" s="9"/>
      <c r="C42" s="7"/>
      <c r="D42" s="6"/>
      <c r="E42" s="7"/>
      <c r="F42" s="6"/>
      <c r="G42" s="7"/>
      <c r="H42" s="6"/>
      <c r="I42" s="7"/>
      <c r="J42" s="6"/>
      <c r="K42" s="7"/>
      <c r="L42" s="6"/>
      <c r="M42" s="7"/>
      <c r="N42" s="6"/>
      <c r="O42" s="7"/>
      <c r="P42" s="6"/>
      <c r="Q42" s="7"/>
      <c r="R42" s="6"/>
      <c r="S42" s="7"/>
      <c r="T42" s="6"/>
      <c r="U42" s="7"/>
      <c r="V42" s="6"/>
      <c r="W42" s="7"/>
      <c r="X42" s="6"/>
      <c r="Y42" s="7"/>
      <c r="Z42" s="6"/>
      <c r="AA42" s="7"/>
      <c r="AB42" s="6"/>
      <c r="AC42" s="7"/>
      <c r="AD42" s="6"/>
      <c r="AE42" s="7"/>
      <c r="AF42" s="6"/>
      <c r="AG42" s="7"/>
      <c r="AH42" s="6"/>
      <c r="AI42" s="7"/>
      <c r="AJ42" s="6"/>
      <c r="AK42" s="7"/>
      <c r="AL42" s="6"/>
      <c r="AM42" s="7"/>
      <c r="AN42" s="6"/>
      <c r="AO42" s="7"/>
      <c r="AP42" s="6"/>
      <c r="AQ42" s="7"/>
      <c r="AR42" s="6"/>
      <c r="AS42" s="7"/>
      <c r="AT42" s="6"/>
      <c r="AU42" s="7"/>
      <c r="AV42" s="6"/>
      <c r="AW42" s="7"/>
      <c r="AX42" s="6"/>
      <c r="AY42" s="7"/>
      <c r="AZ42" s="6"/>
      <c r="BA42" s="37"/>
      <c r="BB42" s="34">
        <f t="shared" si="1"/>
        <v>0</v>
      </c>
      <c r="BC42" s="26">
        <f t="shared" si="1"/>
        <v>0</v>
      </c>
    </row>
    <row r="43" spans="1:55" ht="15" thickBot="1">
      <c r="A43" s="21" t="s">
        <v>57</v>
      </c>
      <c r="B43" s="9"/>
      <c r="C43" s="7"/>
      <c r="D43" s="6"/>
      <c r="E43" s="7"/>
      <c r="F43" s="6"/>
      <c r="G43" s="7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/>
      <c r="AE43" s="7"/>
      <c r="AF43" s="6"/>
      <c r="AG43" s="7"/>
      <c r="AH43" s="6"/>
      <c r="AI43" s="7"/>
      <c r="AJ43" s="6"/>
      <c r="AK43" s="7"/>
      <c r="AL43" s="6"/>
      <c r="AM43" s="7"/>
      <c r="AN43" s="6"/>
      <c r="AO43" s="7"/>
      <c r="AP43" s="6"/>
      <c r="AQ43" s="7"/>
      <c r="AR43" s="6"/>
      <c r="AS43" s="7"/>
      <c r="AT43" s="6"/>
      <c r="AU43" s="7"/>
      <c r="AV43" s="6"/>
      <c r="AW43" s="7"/>
      <c r="AX43" s="6"/>
      <c r="AY43" s="7"/>
      <c r="AZ43" s="6"/>
      <c r="BA43" s="37"/>
      <c r="BB43" s="34">
        <f t="shared" si="1"/>
        <v>0</v>
      </c>
      <c r="BC43" s="26">
        <f t="shared" si="1"/>
        <v>0</v>
      </c>
    </row>
    <row r="44" spans="1:55" ht="15" thickBot="1">
      <c r="A44" s="21" t="s">
        <v>58</v>
      </c>
      <c r="B44" s="9"/>
      <c r="C44" s="7"/>
      <c r="D44" s="6"/>
      <c r="E44" s="7"/>
      <c r="F44" s="6"/>
      <c r="G44" s="7"/>
      <c r="H44" s="6"/>
      <c r="I44" s="7"/>
      <c r="J44" s="6"/>
      <c r="K44" s="7"/>
      <c r="L44" s="6"/>
      <c r="M44" s="7"/>
      <c r="N44" s="6"/>
      <c r="O44" s="7"/>
      <c r="P44" s="6"/>
      <c r="Q44" s="7"/>
      <c r="R44" s="6"/>
      <c r="S44" s="7"/>
      <c r="T44" s="6"/>
      <c r="U44" s="7"/>
      <c r="V44" s="6"/>
      <c r="W44" s="7"/>
      <c r="X44" s="6"/>
      <c r="Y44" s="7"/>
      <c r="Z44" s="6"/>
      <c r="AA44" s="7"/>
      <c r="AB44" s="6"/>
      <c r="AC44" s="7"/>
      <c r="AD44" s="6"/>
      <c r="AE44" s="7"/>
      <c r="AF44" s="6"/>
      <c r="AG44" s="7"/>
      <c r="AH44" s="6"/>
      <c r="AI44" s="7"/>
      <c r="AJ44" s="6"/>
      <c r="AK44" s="7"/>
      <c r="AL44" s="6"/>
      <c r="AM44" s="7"/>
      <c r="AN44" s="6"/>
      <c r="AO44" s="7"/>
      <c r="AP44" s="6"/>
      <c r="AQ44" s="7"/>
      <c r="AR44" s="6"/>
      <c r="AS44" s="7"/>
      <c r="AT44" s="6"/>
      <c r="AU44" s="7"/>
      <c r="AV44" s="6"/>
      <c r="AW44" s="7"/>
      <c r="AX44" s="6"/>
      <c r="AY44" s="7"/>
      <c r="AZ44" s="6"/>
      <c r="BA44" s="37"/>
      <c r="BB44" s="34">
        <f t="shared" si="1"/>
        <v>0</v>
      </c>
      <c r="BC44" s="26">
        <f t="shared" si="1"/>
        <v>0</v>
      </c>
    </row>
    <row r="45" spans="1:55" ht="15" thickBot="1">
      <c r="A45" s="21" t="s">
        <v>59</v>
      </c>
      <c r="B45" s="9"/>
      <c r="C45" s="7"/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  <c r="AB45" s="6"/>
      <c r="AC45" s="7"/>
      <c r="AD45" s="6"/>
      <c r="AE45" s="7"/>
      <c r="AF45" s="6"/>
      <c r="AG45" s="7"/>
      <c r="AH45" s="6"/>
      <c r="AI45" s="7"/>
      <c r="AJ45" s="6"/>
      <c r="AK45" s="7"/>
      <c r="AL45" s="6"/>
      <c r="AM45" s="7"/>
      <c r="AN45" s="6"/>
      <c r="AO45" s="7"/>
      <c r="AP45" s="6"/>
      <c r="AQ45" s="7"/>
      <c r="AR45" s="6"/>
      <c r="AS45" s="7"/>
      <c r="AT45" s="6"/>
      <c r="AU45" s="7"/>
      <c r="AV45" s="6"/>
      <c r="AW45" s="7"/>
      <c r="AX45" s="6"/>
      <c r="AY45" s="7"/>
      <c r="AZ45" s="6"/>
      <c r="BA45" s="37"/>
      <c r="BB45" s="34">
        <f t="shared" si="1"/>
        <v>0</v>
      </c>
      <c r="BC45" s="26">
        <f t="shared" si="1"/>
        <v>0</v>
      </c>
    </row>
    <row r="46" spans="1:55" ht="15" thickBot="1">
      <c r="A46" s="21" t="s">
        <v>60</v>
      </c>
      <c r="B46" s="9"/>
      <c r="C46" s="7"/>
      <c r="D46" s="6"/>
      <c r="E46" s="7"/>
      <c r="F46" s="6"/>
      <c r="G46" s="7"/>
      <c r="H46" s="6"/>
      <c r="I46" s="7"/>
      <c r="J46" s="6"/>
      <c r="K46" s="7"/>
      <c r="L46" s="6"/>
      <c r="M46" s="7"/>
      <c r="N46" s="6"/>
      <c r="O46" s="7"/>
      <c r="P46" s="6"/>
      <c r="Q46" s="7"/>
      <c r="R46" s="6"/>
      <c r="S46" s="7"/>
      <c r="T46" s="6"/>
      <c r="U46" s="7"/>
      <c r="V46" s="6"/>
      <c r="W46" s="7"/>
      <c r="X46" s="6"/>
      <c r="Y46" s="7"/>
      <c r="Z46" s="6"/>
      <c r="AA46" s="7"/>
      <c r="AB46" s="6"/>
      <c r="AC46" s="7"/>
      <c r="AD46" s="6"/>
      <c r="AE46" s="7"/>
      <c r="AF46" s="6"/>
      <c r="AG46" s="7"/>
      <c r="AH46" s="6"/>
      <c r="AI46" s="7"/>
      <c r="AJ46" s="6"/>
      <c r="AK46" s="7"/>
      <c r="AL46" s="6"/>
      <c r="AM46" s="7"/>
      <c r="AN46" s="6"/>
      <c r="AO46" s="7"/>
      <c r="AP46" s="6"/>
      <c r="AQ46" s="7"/>
      <c r="AR46" s="6"/>
      <c r="AS46" s="7"/>
      <c r="AT46" s="6"/>
      <c r="AU46" s="7"/>
      <c r="AV46" s="6"/>
      <c r="AW46" s="7"/>
      <c r="AX46" s="6"/>
      <c r="AY46" s="7"/>
      <c r="AZ46" s="6"/>
      <c r="BA46" s="37"/>
      <c r="BB46" s="34">
        <f t="shared" si="1"/>
        <v>0</v>
      </c>
      <c r="BC46" s="26">
        <f t="shared" si="1"/>
        <v>0</v>
      </c>
    </row>
    <row r="47" spans="1:55" ht="15" thickBot="1">
      <c r="A47" s="21" t="s">
        <v>61</v>
      </c>
      <c r="B47" s="9"/>
      <c r="C47" s="7"/>
      <c r="D47" s="6"/>
      <c r="E47" s="7"/>
      <c r="F47" s="6"/>
      <c r="G47" s="7"/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  <c r="AB47" s="6"/>
      <c r="AC47" s="7"/>
      <c r="AD47" s="6"/>
      <c r="AE47" s="7"/>
      <c r="AF47" s="6"/>
      <c r="AG47" s="7"/>
      <c r="AH47" s="6"/>
      <c r="AI47" s="7"/>
      <c r="AJ47" s="6"/>
      <c r="AK47" s="7"/>
      <c r="AL47" s="6"/>
      <c r="AM47" s="7"/>
      <c r="AN47" s="6"/>
      <c r="AO47" s="7"/>
      <c r="AP47" s="6"/>
      <c r="AQ47" s="7"/>
      <c r="AR47" s="6"/>
      <c r="AS47" s="7"/>
      <c r="AT47" s="6"/>
      <c r="AU47" s="7"/>
      <c r="AV47" s="6"/>
      <c r="AW47" s="7"/>
      <c r="AX47" s="6"/>
      <c r="AY47" s="7"/>
      <c r="AZ47" s="6"/>
      <c r="BA47" s="37"/>
      <c r="BB47" s="34">
        <f t="shared" si="1"/>
        <v>0</v>
      </c>
      <c r="BC47" s="26">
        <f t="shared" si="1"/>
        <v>0</v>
      </c>
    </row>
    <row r="48" spans="1:55" ht="15" thickBot="1">
      <c r="A48" s="21" t="s">
        <v>62</v>
      </c>
      <c r="B48" s="9"/>
      <c r="C48" s="7"/>
      <c r="D48" s="6"/>
      <c r="E48" s="7"/>
      <c r="F48" s="6"/>
      <c r="G48" s="7"/>
      <c r="H48" s="6"/>
      <c r="I48" s="7"/>
      <c r="J48" s="6"/>
      <c r="K48" s="7"/>
      <c r="L48" s="6"/>
      <c r="M48" s="7"/>
      <c r="N48" s="6"/>
      <c r="O48" s="7"/>
      <c r="P48" s="6"/>
      <c r="Q48" s="7"/>
      <c r="R48" s="6"/>
      <c r="S48" s="7"/>
      <c r="T48" s="6"/>
      <c r="U48" s="7"/>
      <c r="V48" s="6"/>
      <c r="W48" s="7"/>
      <c r="X48" s="6"/>
      <c r="Y48" s="7"/>
      <c r="Z48" s="6"/>
      <c r="AA48" s="7"/>
      <c r="AB48" s="6"/>
      <c r="AC48" s="7"/>
      <c r="AD48" s="6"/>
      <c r="AE48" s="7"/>
      <c r="AF48" s="6"/>
      <c r="AG48" s="7"/>
      <c r="AH48" s="6"/>
      <c r="AI48" s="7"/>
      <c r="AJ48" s="6"/>
      <c r="AK48" s="7"/>
      <c r="AL48" s="6"/>
      <c r="AM48" s="7"/>
      <c r="AN48" s="6"/>
      <c r="AO48" s="7"/>
      <c r="AP48" s="6"/>
      <c r="AQ48" s="7"/>
      <c r="AR48" s="6"/>
      <c r="AS48" s="7"/>
      <c r="AT48" s="6"/>
      <c r="AU48" s="7"/>
      <c r="AV48" s="6"/>
      <c r="AW48" s="7"/>
      <c r="AX48" s="6"/>
      <c r="AY48" s="7"/>
      <c r="AZ48" s="6"/>
      <c r="BA48" s="37"/>
      <c r="BB48" s="34">
        <f t="shared" si="1"/>
        <v>0</v>
      </c>
      <c r="BC48" s="26">
        <f t="shared" si="1"/>
        <v>0</v>
      </c>
    </row>
    <row r="49" spans="1:55" ht="15" thickBot="1">
      <c r="A49" s="21" t="s">
        <v>63</v>
      </c>
      <c r="B49" s="9"/>
      <c r="C49" s="7"/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  <c r="AB49" s="6"/>
      <c r="AC49" s="7"/>
      <c r="AD49" s="6"/>
      <c r="AE49" s="7"/>
      <c r="AF49" s="6"/>
      <c r="AG49" s="7"/>
      <c r="AH49" s="6"/>
      <c r="AI49" s="7"/>
      <c r="AJ49" s="6"/>
      <c r="AK49" s="7"/>
      <c r="AL49" s="6"/>
      <c r="AM49" s="7"/>
      <c r="AN49" s="6"/>
      <c r="AO49" s="7"/>
      <c r="AP49" s="6"/>
      <c r="AQ49" s="7"/>
      <c r="AR49" s="6"/>
      <c r="AS49" s="7"/>
      <c r="AT49" s="6"/>
      <c r="AU49" s="7"/>
      <c r="AV49" s="6"/>
      <c r="AW49" s="7"/>
      <c r="AX49" s="6"/>
      <c r="AY49" s="7"/>
      <c r="AZ49" s="6"/>
      <c r="BA49" s="37"/>
      <c r="BB49" s="34">
        <f t="shared" si="1"/>
        <v>0</v>
      </c>
      <c r="BC49" s="26">
        <f t="shared" si="1"/>
        <v>0</v>
      </c>
    </row>
    <row r="50" spans="1:55" ht="15" thickBot="1">
      <c r="A50" s="21" t="s">
        <v>64</v>
      </c>
      <c r="B50" s="9"/>
      <c r="C50" s="7"/>
      <c r="D50" s="6"/>
      <c r="E50" s="7"/>
      <c r="F50" s="6"/>
      <c r="G50" s="7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6"/>
      <c r="AA50" s="7"/>
      <c r="AB50" s="6"/>
      <c r="AC50" s="7"/>
      <c r="AD50" s="6"/>
      <c r="AE50" s="7"/>
      <c r="AF50" s="6"/>
      <c r="AG50" s="7"/>
      <c r="AH50" s="6"/>
      <c r="AI50" s="7"/>
      <c r="AJ50" s="6"/>
      <c r="AK50" s="7"/>
      <c r="AL50" s="6"/>
      <c r="AM50" s="7"/>
      <c r="AN50" s="6"/>
      <c r="AO50" s="7"/>
      <c r="AP50" s="6"/>
      <c r="AQ50" s="7"/>
      <c r="AR50" s="6"/>
      <c r="AS50" s="7"/>
      <c r="AT50" s="6"/>
      <c r="AU50" s="7"/>
      <c r="AV50" s="6"/>
      <c r="AW50" s="7"/>
      <c r="AX50" s="6"/>
      <c r="AY50" s="7"/>
      <c r="AZ50" s="6"/>
      <c r="BA50" s="37"/>
      <c r="BB50" s="34">
        <f t="shared" si="1"/>
        <v>0</v>
      </c>
      <c r="BC50" s="26">
        <f t="shared" si="1"/>
        <v>0</v>
      </c>
    </row>
    <row r="51" spans="1:55" ht="15" thickBot="1">
      <c r="A51" s="21" t="s">
        <v>65</v>
      </c>
      <c r="B51" s="9"/>
      <c r="C51" s="7"/>
      <c r="D51" s="6"/>
      <c r="E51" s="7"/>
      <c r="F51" s="6"/>
      <c r="G51" s="7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  <c r="AB51" s="6"/>
      <c r="AC51" s="7"/>
      <c r="AD51" s="6"/>
      <c r="AE51" s="7"/>
      <c r="AF51" s="6"/>
      <c r="AG51" s="7"/>
      <c r="AH51" s="6"/>
      <c r="AI51" s="7"/>
      <c r="AJ51" s="6"/>
      <c r="AK51" s="7"/>
      <c r="AL51" s="6"/>
      <c r="AM51" s="7"/>
      <c r="AN51" s="6"/>
      <c r="AO51" s="7"/>
      <c r="AP51" s="6"/>
      <c r="AQ51" s="7"/>
      <c r="AR51" s="6"/>
      <c r="AS51" s="7"/>
      <c r="AT51" s="6"/>
      <c r="AU51" s="7"/>
      <c r="AV51" s="6"/>
      <c r="AW51" s="7"/>
      <c r="AX51" s="6"/>
      <c r="AY51" s="7"/>
      <c r="AZ51" s="6"/>
      <c r="BA51" s="37"/>
      <c r="BB51" s="34">
        <f t="shared" si="1"/>
        <v>0</v>
      </c>
      <c r="BC51" s="26">
        <f t="shared" si="1"/>
        <v>0</v>
      </c>
    </row>
    <row r="52" spans="1:55" ht="15" thickBot="1">
      <c r="A52" s="22" t="s">
        <v>66</v>
      </c>
      <c r="B52" s="9"/>
      <c r="C52" s="7"/>
      <c r="D52" s="6"/>
      <c r="E52" s="7"/>
      <c r="F52" s="6"/>
      <c r="G52" s="7"/>
      <c r="H52" s="6"/>
      <c r="I52" s="7"/>
      <c r="J52" s="6"/>
      <c r="K52" s="7"/>
      <c r="L52" s="6"/>
      <c r="M52" s="7"/>
      <c r="N52" s="6"/>
      <c r="O52" s="7"/>
      <c r="P52" s="6"/>
      <c r="Q52" s="7"/>
      <c r="R52" s="6"/>
      <c r="S52" s="7"/>
      <c r="T52" s="6"/>
      <c r="U52" s="7"/>
      <c r="V52" s="6"/>
      <c r="W52" s="7"/>
      <c r="X52" s="6"/>
      <c r="Y52" s="7"/>
      <c r="Z52" s="6"/>
      <c r="AA52" s="7"/>
      <c r="AB52" s="6"/>
      <c r="AC52" s="7"/>
      <c r="AD52" s="6"/>
      <c r="AE52" s="7"/>
      <c r="AF52" s="6"/>
      <c r="AG52" s="7"/>
      <c r="AH52" s="6"/>
      <c r="AI52" s="7"/>
      <c r="AJ52" s="6"/>
      <c r="AK52" s="7"/>
      <c r="AL52" s="6"/>
      <c r="AM52" s="7"/>
      <c r="AN52" s="6"/>
      <c r="AO52" s="7"/>
      <c r="AP52" s="6"/>
      <c r="AQ52" s="7"/>
      <c r="AR52" s="6"/>
      <c r="AS52" s="7"/>
      <c r="AT52" s="6"/>
      <c r="AU52" s="7"/>
      <c r="AV52" s="6"/>
      <c r="AW52" s="7"/>
      <c r="AX52" s="6"/>
      <c r="AY52" s="7"/>
      <c r="AZ52" s="6"/>
      <c r="BA52" s="37"/>
      <c r="BB52" s="34">
        <f t="shared" si="1"/>
        <v>0</v>
      </c>
      <c r="BC52" s="26">
        <f t="shared" si="1"/>
        <v>0</v>
      </c>
    </row>
    <row r="53" spans="1:55" ht="15" thickBot="1">
      <c r="A53" s="22" t="s">
        <v>90</v>
      </c>
      <c r="B53" s="9"/>
      <c r="C53" s="7"/>
      <c r="D53" s="6"/>
      <c r="E53" s="7"/>
      <c r="F53" s="6"/>
      <c r="G53" s="7"/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  <c r="AB53" s="6"/>
      <c r="AC53" s="7"/>
      <c r="AD53" s="6"/>
      <c r="AE53" s="7"/>
      <c r="AF53" s="6"/>
      <c r="AG53" s="7"/>
      <c r="AH53" s="6"/>
      <c r="AI53" s="7"/>
      <c r="AJ53" s="6"/>
      <c r="AK53" s="7"/>
      <c r="AL53" s="6"/>
      <c r="AM53" s="7"/>
      <c r="AN53" s="6"/>
      <c r="AO53" s="7"/>
      <c r="AP53" s="6"/>
      <c r="AQ53" s="7"/>
      <c r="AR53" s="6"/>
      <c r="AS53" s="7"/>
      <c r="AT53" s="6"/>
      <c r="AU53" s="7"/>
      <c r="AV53" s="6"/>
      <c r="AW53" s="7"/>
      <c r="AX53" s="6"/>
      <c r="AY53" s="7"/>
      <c r="AZ53" s="6"/>
      <c r="BA53" s="37"/>
      <c r="BB53" s="34">
        <f t="shared" si="1"/>
        <v>0</v>
      </c>
      <c r="BC53" s="26">
        <f t="shared" si="1"/>
        <v>0</v>
      </c>
    </row>
    <row r="54" spans="1:55" ht="15" thickBot="1">
      <c r="A54" s="22" t="s">
        <v>76</v>
      </c>
      <c r="B54" s="9"/>
      <c r="C54" s="7"/>
      <c r="D54" s="6"/>
      <c r="E54" s="7"/>
      <c r="F54" s="6"/>
      <c r="G54" s="7"/>
      <c r="H54" s="6"/>
      <c r="I54" s="7"/>
      <c r="J54" s="6"/>
      <c r="K54" s="7"/>
      <c r="L54" s="6"/>
      <c r="M54" s="7"/>
      <c r="N54" s="6"/>
      <c r="O54" s="7"/>
      <c r="P54" s="6"/>
      <c r="Q54" s="7"/>
      <c r="R54" s="6"/>
      <c r="S54" s="7"/>
      <c r="T54" s="6"/>
      <c r="U54" s="7"/>
      <c r="V54" s="6"/>
      <c r="W54" s="7"/>
      <c r="X54" s="6"/>
      <c r="Y54" s="7"/>
      <c r="Z54" s="6"/>
      <c r="AA54" s="7"/>
      <c r="AB54" s="6"/>
      <c r="AC54" s="7"/>
      <c r="AD54" s="6"/>
      <c r="AE54" s="7"/>
      <c r="AF54" s="6"/>
      <c r="AG54" s="7"/>
      <c r="AH54" s="6"/>
      <c r="AI54" s="7"/>
      <c r="AJ54" s="6"/>
      <c r="AK54" s="7"/>
      <c r="AL54" s="6"/>
      <c r="AM54" s="7"/>
      <c r="AN54" s="6"/>
      <c r="AO54" s="7"/>
      <c r="AP54" s="6"/>
      <c r="AQ54" s="7"/>
      <c r="AR54" s="6"/>
      <c r="AS54" s="7"/>
      <c r="AT54" s="6"/>
      <c r="AU54" s="7"/>
      <c r="AV54" s="6"/>
      <c r="AW54" s="7"/>
      <c r="AX54" s="6"/>
      <c r="AY54" s="7"/>
      <c r="AZ54" s="6"/>
      <c r="BA54" s="37"/>
      <c r="BB54" s="34">
        <f t="shared" si="1"/>
        <v>0</v>
      </c>
      <c r="BC54" s="26">
        <f t="shared" si="1"/>
        <v>0</v>
      </c>
    </row>
    <row r="55" spans="1:55" ht="15" thickBot="1">
      <c r="A55" s="22" t="s">
        <v>77</v>
      </c>
      <c r="B55" s="9"/>
      <c r="C55" s="7"/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  <c r="AB55" s="6"/>
      <c r="AC55" s="7"/>
      <c r="AD55" s="6"/>
      <c r="AE55" s="7"/>
      <c r="AF55" s="6"/>
      <c r="AG55" s="7"/>
      <c r="AH55" s="6"/>
      <c r="AI55" s="7"/>
      <c r="AJ55" s="6"/>
      <c r="AK55" s="7"/>
      <c r="AL55" s="6"/>
      <c r="AM55" s="7"/>
      <c r="AN55" s="6"/>
      <c r="AO55" s="7"/>
      <c r="AP55" s="6"/>
      <c r="AQ55" s="7"/>
      <c r="AR55" s="6"/>
      <c r="AS55" s="7"/>
      <c r="AT55" s="6"/>
      <c r="AU55" s="7"/>
      <c r="AV55" s="6"/>
      <c r="AW55" s="7"/>
      <c r="AX55" s="6"/>
      <c r="AY55" s="7"/>
      <c r="AZ55" s="6"/>
      <c r="BA55" s="37"/>
      <c r="BB55" s="34">
        <f t="shared" si="1"/>
        <v>0</v>
      </c>
      <c r="BC55" s="26">
        <f t="shared" si="1"/>
        <v>0</v>
      </c>
    </row>
    <row r="56" spans="1:55" ht="15" thickBot="1">
      <c r="A56" s="23" t="s">
        <v>78</v>
      </c>
      <c r="B56" s="10"/>
      <c r="C56" s="11"/>
      <c r="D56" s="12"/>
      <c r="E56" s="11"/>
      <c r="F56" s="12"/>
      <c r="G56" s="11"/>
      <c r="H56" s="12"/>
      <c r="I56" s="11"/>
      <c r="J56" s="12"/>
      <c r="K56" s="11"/>
      <c r="L56" s="12"/>
      <c r="M56" s="11"/>
      <c r="N56" s="12"/>
      <c r="O56" s="11"/>
      <c r="P56" s="12"/>
      <c r="Q56" s="11"/>
      <c r="R56" s="12"/>
      <c r="S56" s="11"/>
      <c r="T56" s="12"/>
      <c r="U56" s="11"/>
      <c r="V56" s="12"/>
      <c r="W56" s="11"/>
      <c r="X56" s="12"/>
      <c r="Y56" s="11"/>
      <c r="Z56" s="12"/>
      <c r="AA56" s="11"/>
      <c r="AB56" s="12"/>
      <c r="AC56" s="11"/>
      <c r="AD56" s="12"/>
      <c r="AE56" s="11"/>
      <c r="AF56" s="12"/>
      <c r="AG56" s="11"/>
      <c r="AH56" s="12"/>
      <c r="AI56" s="11"/>
      <c r="AJ56" s="12"/>
      <c r="AK56" s="11"/>
      <c r="AL56" s="12"/>
      <c r="AM56" s="11"/>
      <c r="AN56" s="12"/>
      <c r="AO56" s="11"/>
      <c r="AP56" s="12"/>
      <c r="AQ56" s="11"/>
      <c r="AR56" s="12"/>
      <c r="AS56" s="11"/>
      <c r="AT56" s="12"/>
      <c r="AU56" s="11"/>
      <c r="AV56" s="12"/>
      <c r="AW56" s="11"/>
      <c r="AX56" s="12"/>
      <c r="AY56" s="11"/>
      <c r="AZ56" s="12"/>
      <c r="BA56" s="38"/>
      <c r="BB56" s="34">
        <f t="shared" si="1"/>
        <v>0</v>
      </c>
      <c r="BC56" s="26">
        <f t="shared" si="1"/>
        <v>0</v>
      </c>
    </row>
    <row r="57" spans="1:55" ht="15" thickBot="1">
      <c r="A57" s="13" t="s">
        <v>67</v>
      </c>
      <c r="B57" s="39">
        <f aca="true" t="shared" si="2" ref="B57:BC57">SUM(B5,B6,B11,B24,B25,)</f>
        <v>0</v>
      </c>
      <c r="C57" s="30">
        <f t="shared" si="2"/>
        <v>0</v>
      </c>
      <c r="D57" s="39">
        <f t="shared" si="2"/>
        <v>0</v>
      </c>
      <c r="E57" s="30">
        <f t="shared" si="2"/>
        <v>0</v>
      </c>
      <c r="F57" s="39">
        <f t="shared" si="2"/>
        <v>0</v>
      </c>
      <c r="G57" s="30">
        <f t="shared" si="2"/>
        <v>0</v>
      </c>
      <c r="H57" s="39">
        <f t="shared" si="2"/>
        <v>0</v>
      </c>
      <c r="I57" s="30">
        <f t="shared" si="2"/>
        <v>0</v>
      </c>
      <c r="J57" s="39">
        <f t="shared" si="2"/>
        <v>0</v>
      </c>
      <c r="K57" s="30">
        <f t="shared" si="2"/>
        <v>0</v>
      </c>
      <c r="L57" s="39">
        <f t="shared" si="2"/>
        <v>0</v>
      </c>
      <c r="M57" s="30">
        <f t="shared" si="2"/>
        <v>0</v>
      </c>
      <c r="N57" s="39">
        <f t="shared" si="2"/>
        <v>0</v>
      </c>
      <c r="O57" s="30">
        <f t="shared" si="2"/>
        <v>0</v>
      </c>
      <c r="P57" s="39">
        <f t="shared" si="2"/>
        <v>0</v>
      </c>
      <c r="Q57" s="30">
        <f t="shared" si="2"/>
        <v>0</v>
      </c>
      <c r="R57" s="39">
        <f t="shared" si="2"/>
        <v>0</v>
      </c>
      <c r="S57" s="30">
        <f t="shared" si="2"/>
        <v>0</v>
      </c>
      <c r="T57" s="39">
        <f t="shared" si="2"/>
        <v>0</v>
      </c>
      <c r="U57" s="30">
        <f t="shared" si="2"/>
        <v>0</v>
      </c>
      <c r="V57" s="39">
        <f t="shared" si="2"/>
        <v>0</v>
      </c>
      <c r="W57" s="30">
        <f t="shared" si="2"/>
        <v>0</v>
      </c>
      <c r="X57" s="39">
        <f t="shared" si="2"/>
        <v>0</v>
      </c>
      <c r="Y57" s="30">
        <f t="shared" si="2"/>
        <v>0</v>
      </c>
      <c r="Z57" s="39">
        <f t="shared" si="2"/>
        <v>0</v>
      </c>
      <c r="AA57" s="30">
        <f t="shared" si="2"/>
        <v>0</v>
      </c>
      <c r="AB57" s="39">
        <f t="shared" si="2"/>
        <v>0</v>
      </c>
      <c r="AC57" s="30">
        <f t="shared" si="2"/>
        <v>0</v>
      </c>
      <c r="AD57" s="39">
        <f t="shared" si="2"/>
        <v>0</v>
      </c>
      <c r="AE57" s="30">
        <f t="shared" si="2"/>
        <v>0</v>
      </c>
      <c r="AF57" s="39">
        <f t="shared" si="2"/>
        <v>0</v>
      </c>
      <c r="AG57" s="30">
        <f t="shared" si="2"/>
        <v>0</v>
      </c>
      <c r="AH57" s="39">
        <f t="shared" si="2"/>
        <v>0</v>
      </c>
      <c r="AI57" s="30">
        <f t="shared" si="2"/>
        <v>0</v>
      </c>
      <c r="AJ57" s="39">
        <f t="shared" si="2"/>
        <v>0</v>
      </c>
      <c r="AK57" s="30">
        <f t="shared" si="2"/>
        <v>0</v>
      </c>
      <c r="AL57" s="39">
        <f t="shared" si="2"/>
        <v>0</v>
      </c>
      <c r="AM57" s="30">
        <f t="shared" si="2"/>
        <v>0</v>
      </c>
      <c r="AN57" s="39">
        <f t="shared" si="2"/>
        <v>0</v>
      </c>
      <c r="AO57" s="30">
        <f t="shared" si="2"/>
        <v>0</v>
      </c>
      <c r="AP57" s="39">
        <f t="shared" si="2"/>
        <v>0</v>
      </c>
      <c r="AQ57" s="30">
        <f t="shared" si="2"/>
        <v>0</v>
      </c>
      <c r="AR57" s="39">
        <f t="shared" si="2"/>
        <v>0</v>
      </c>
      <c r="AS57" s="30">
        <f t="shared" si="2"/>
        <v>0</v>
      </c>
      <c r="AT57" s="39">
        <f t="shared" si="2"/>
        <v>0</v>
      </c>
      <c r="AU57" s="30">
        <f t="shared" si="2"/>
        <v>0</v>
      </c>
      <c r="AV57" s="39">
        <f t="shared" si="2"/>
        <v>0</v>
      </c>
      <c r="AW57" s="30">
        <f t="shared" si="2"/>
        <v>0</v>
      </c>
      <c r="AX57" s="39">
        <f t="shared" si="2"/>
        <v>0</v>
      </c>
      <c r="AY57" s="30">
        <f t="shared" si="2"/>
        <v>0</v>
      </c>
      <c r="AZ57" s="39">
        <f t="shared" si="2"/>
        <v>0</v>
      </c>
      <c r="BA57" s="30">
        <f t="shared" si="2"/>
        <v>0</v>
      </c>
      <c r="BB57" s="29">
        <f t="shared" si="2"/>
        <v>0</v>
      </c>
      <c r="BC57" s="30">
        <f t="shared" si="2"/>
        <v>0</v>
      </c>
    </row>
    <row r="58" spans="1:55" ht="15" thickBot="1">
      <c r="A58" s="13" t="s">
        <v>69</v>
      </c>
      <c r="B58" s="39">
        <f aca="true" t="shared" si="3" ref="B58:BA58">SUM(B52,B7,B8,B12,B26,B27,B28,B31,B33,B34,B35,B36,B10,B32,B9)</f>
        <v>0</v>
      </c>
      <c r="C58" s="30">
        <f t="shared" si="3"/>
        <v>0</v>
      </c>
      <c r="D58" s="39">
        <f t="shared" si="3"/>
        <v>0</v>
      </c>
      <c r="E58" s="30">
        <f t="shared" si="3"/>
        <v>0</v>
      </c>
      <c r="F58" s="39">
        <f t="shared" si="3"/>
        <v>0</v>
      </c>
      <c r="G58" s="30">
        <f t="shared" si="3"/>
        <v>0</v>
      </c>
      <c r="H58" s="39">
        <f t="shared" si="3"/>
        <v>0</v>
      </c>
      <c r="I58" s="30">
        <f t="shared" si="3"/>
        <v>0</v>
      </c>
      <c r="J58" s="39">
        <f t="shared" si="3"/>
        <v>0</v>
      </c>
      <c r="K58" s="30">
        <f t="shared" si="3"/>
        <v>0</v>
      </c>
      <c r="L58" s="39">
        <f t="shared" si="3"/>
        <v>0</v>
      </c>
      <c r="M58" s="30">
        <f t="shared" si="3"/>
        <v>0</v>
      </c>
      <c r="N58" s="39">
        <f t="shared" si="3"/>
        <v>0</v>
      </c>
      <c r="O58" s="30">
        <f t="shared" si="3"/>
        <v>0</v>
      </c>
      <c r="P58" s="39">
        <f t="shared" si="3"/>
        <v>0</v>
      </c>
      <c r="Q58" s="30">
        <f t="shared" si="3"/>
        <v>0</v>
      </c>
      <c r="R58" s="39">
        <f t="shared" si="3"/>
        <v>0</v>
      </c>
      <c r="S58" s="30">
        <f t="shared" si="3"/>
        <v>0</v>
      </c>
      <c r="T58" s="39">
        <f t="shared" si="3"/>
        <v>0</v>
      </c>
      <c r="U58" s="30">
        <f t="shared" si="3"/>
        <v>0</v>
      </c>
      <c r="V58" s="39">
        <f t="shared" si="3"/>
        <v>0</v>
      </c>
      <c r="W58" s="30">
        <f t="shared" si="3"/>
        <v>0</v>
      </c>
      <c r="X58" s="39">
        <f t="shared" si="3"/>
        <v>0</v>
      </c>
      <c r="Y58" s="30">
        <f t="shared" si="3"/>
        <v>0</v>
      </c>
      <c r="Z58" s="39">
        <f t="shared" si="3"/>
        <v>0</v>
      </c>
      <c r="AA58" s="30">
        <f t="shared" si="3"/>
        <v>0</v>
      </c>
      <c r="AB58" s="39">
        <f t="shared" si="3"/>
        <v>0</v>
      </c>
      <c r="AC58" s="30">
        <f t="shared" si="3"/>
        <v>0</v>
      </c>
      <c r="AD58" s="39">
        <f t="shared" si="3"/>
        <v>0</v>
      </c>
      <c r="AE58" s="30">
        <f t="shared" si="3"/>
        <v>0</v>
      </c>
      <c r="AF58" s="39">
        <f t="shared" si="3"/>
        <v>0</v>
      </c>
      <c r="AG58" s="30">
        <f t="shared" si="3"/>
        <v>0</v>
      </c>
      <c r="AH58" s="39">
        <f t="shared" si="3"/>
        <v>0</v>
      </c>
      <c r="AI58" s="30">
        <f t="shared" si="3"/>
        <v>0</v>
      </c>
      <c r="AJ58" s="39">
        <f t="shared" si="3"/>
        <v>0</v>
      </c>
      <c r="AK58" s="30">
        <f t="shared" si="3"/>
        <v>0</v>
      </c>
      <c r="AL58" s="39">
        <f t="shared" si="3"/>
        <v>0</v>
      </c>
      <c r="AM58" s="30">
        <f t="shared" si="3"/>
        <v>0</v>
      </c>
      <c r="AN58" s="39">
        <f t="shared" si="3"/>
        <v>0</v>
      </c>
      <c r="AO58" s="30">
        <f t="shared" si="3"/>
        <v>0</v>
      </c>
      <c r="AP58" s="39">
        <f t="shared" si="3"/>
        <v>0</v>
      </c>
      <c r="AQ58" s="30">
        <f t="shared" si="3"/>
        <v>0</v>
      </c>
      <c r="AR58" s="39">
        <f t="shared" si="3"/>
        <v>0</v>
      </c>
      <c r="AS58" s="30">
        <f t="shared" si="3"/>
        <v>0</v>
      </c>
      <c r="AT58" s="39">
        <f t="shared" si="3"/>
        <v>0</v>
      </c>
      <c r="AU58" s="30">
        <f t="shared" si="3"/>
        <v>0</v>
      </c>
      <c r="AV58" s="39">
        <f t="shared" si="3"/>
        <v>0</v>
      </c>
      <c r="AW58" s="30">
        <f t="shared" si="3"/>
        <v>0</v>
      </c>
      <c r="AX58" s="39">
        <f t="shared" si="3"/>
        <v>0</v>
      </c>
      <c r="AY58" s="30">
        <f t="shared" si="3"/>
        <v>0</v>
      </c>
      <c r="AZ58" s="39">
        <f t="shared" si="3"/>
        <v>0</v>
      </c>
      <c r="BA58" s="30">
        <f t="shared" si="3"/>
        <v>0</v>
      </c>
      <c r="BB58" s="29">
        <f>SUM(BB7,BB8,BB12,BB26,BB27,BB28,BB31,BB33,BB34,BB35,BB36,BB10,BB32,BB9)</f>
        <v>0</v>
      </c>
      <c r="BC58" s="30">
        <f>SUM(BC7,BC8,BC12,BC26,BC27,BC28,BC31,BC33,BC34,BC35,BC36,BC10,BC32,BC9)</f>
        <v>0</v>
      </c>
    </row>
    <row r="59" spans="1:55" ht="15" thickBot="1">
      <c r="A59" s="13" t="s">
        <v>70</v>
      </c>
      <c r="B59" s="40">
        <f aca="true" t="shared" si="4" ref="B59:BC59">SUM(B38)</f>
        <v>0</v>
      </c>
      <c r="C59" s="31">
        <f t="shared" si="4"/>
        <v>0</v>
      </c>
      <c r="D59" s="40">
        <f t="shared" si="4"/>
        <v>0</v>
      </c>
      <c r="E59" s="31">
        <f t="shared" si="4"/>
        <v>0</v>
      </c>
      <c r="F59" s="40">
        <f t="shared" si="4"/>
        <v>0</v>
      </c>
      <c r="G59" s="31">
        <f t="shared" si="4"/>
        <v>0</v>
      </c>
      <c r="H59" s="40">
        <f t="shared" si="4"/>
        <v>0</v>
      </c>
      <c r="I59" s="31">
        <f t="shared" si="4"/>
        <v>0</v>
      </c>
      <c r="J59" s="40">
        <f t="shared" si="4"/>
        <v>0</v>
      </c>
      <c r="K59" s="31">
        <f t="shared" si="4"/>
        <v>0</v>
      </c>
      <c r="L59" s="40">
        <f t="shared" si="4"/>
        <v>0</v>
      </c>
      <c r="M59" s="31">
        <f t="shared" si="4"/>
        <v>0</v>
      </c>
      <c r="N59" s="40">
        <f t="shared" si="4"/>
        <v>0</v>
      </c>
      <c r="O59" s="31">
        <f t="shared" si="4"/>
        <v>0</v>
      </c>
      <c r="P59" s="40">
        <f t="shared" si="4"/>
        <v>0</v>
      </c>
      <c r="Q59" s="31">
        <f t="shared" si="4"/>
        <v>0</v>
      </c>
      <c r="R59" s="40">
        <f t="shared" si="4"/>
        <v>0</v>
      </c>
      <c r="S59" s="31">
        <f t="shared" si="4"/>
        <v>0</v>
      </c>
      <c r="T59" s="40">
        <f t="shared" si="4"/>
        <v>0</v>
      </c>
      <c r="U59" s="31">
        <f t="shared" si="4"/>
        <v>0</v>
      </c>
      <c r="V59" s="40">
        <f t="shared" si="4"/>
        <v>0</v>
      </c>
      <c r="W59" s="31">
        <f t="shared" si="4"/>
        <v>0</v>
      </c>
      <c r="X59" s="40">
        <f t="shared" si="4"/>
        <v>0</v>
      </c>
      <c r="Y59" s="31">
        <f t="shared" si="4"/>
        <v>0</v>
      </c>
      <c r="Z59" s="40">
        <f t="shared" si="4"/>
        <v>0</v>
      </c>
      <c r="AA59" s="31">
        <f t="shared" si="4"/>
        <v>0</v>
      </c>
      <c r="AB59" s="40">
        <f t="shared" si="4"/>
        <v>0</v>
      </c>
      <c r="AC59" s="31">
        <f t="shared" si="4"/>
        <v>0</v>
      </c>
      <c r="AD59" s="40">
        <f t="shared" si="4"/>
        <v>0</v>
      </c>
      <c r="AE59" s="31">
        <f t="shared" si="4"/>
        <v>0</v>
      </c>
      <c r="AF59" s="40">
        <f t="shared" si="4"/>
        <v>0</v>
      </c>
      <c r="AG59" s="31">
        <f t="shared" si="4"/>
        <v>0</v>
      </c>
      <c r="AH59" s="40">
        <f t="shared" si="4"/>
        <v>0</v>
      </c>
      <c r="AI59" s="31">
        <f t="shared" si="4"/>
        <v>0</v>
      </c>
      <c r="AJ59" s="40">
        <f t="shared" si="4"/>
        <v>0</v>
      </c>
      <c r="AK59" s="31">
        <f t="shared" si="4"/>
        <v>0</v>
      </c>
      <c r="AL59" s="40">
        <f t="shared" si="4"/>
        <v>0</v>
      </c>
      <c r="AM59" s="31">
        <f t="shared" si="4"/>
        <v>0</v>
      </c>
      <c r="AN59" s="40">
        <f t="shared" si="4"/>
        <v>0</v>
      </c>
      <c r="AO59" s="31">
        <f t="shared" si="4"/>
        <v>0</v>
      </c>
      <c r="AP59" s="40">
        <f t="shared" si="4"/>
        <v>0</v>
      </c>
      <c r="AQ59" s="31">
        <f t="shared" si="4"/>
        <v>0</v>
      </c>
      <c r="AR59" s="40">
        <f t="shared" si="4"/>
        <v>0</v>
      </c>
      <c r="AS59" s="31">
        <f t="shared" si="4"/>
        <v>0</v>
      </c>
      <c r="AT59" s="40">
        <f t="shared" si="4"/>
        <v>0</v>
      </c>
      <c r="AU59" s="31">
        <f t="shared" si="4"/>
        <v>0</v>
      </c>
      <c r="AV59" s="40">
        <f t="shared" si="4"/>
        <v>0</v>
      </c>
      <c r="AW59" s="31">
        <f t="shared" si="4"/>
        <v>0</v>
      </c>
      <c r="AX59" s="40">
        <f t="shared" si="4"/>
        <v>0</v>
      </c>
      <c r="AY59" s="31">
        <f t="shared" si="4"/>
        <v>0</v>
      </c>
      <c r="AZ59" s="40">
        <f t="shared" si="4"/>
        <v>0</v>
      </c>
      <c r="BA59" s="31">
        <f t="shared" si="4"/>
        <v>0</v>
      </c>
      <c r="BB59" s="27">
        <f t="shared" si="4"/>
        <v>0</v>
      </c>
      <c r="BC59" s="31">
        <f t="shared" si="4"/>
        <v>0</v>
      </c>
    </row>
    <row r="60" spans="1:55" ht="15" thickBot="1">
      <c r="A60" s="13" t="s">
        <v>71</v>
      </c>
      <c r="B60" s="40">
        <f aca="true" t="shared" si="5" ref="B60:BC60">SUM(B13,B14,B15,B16,B17,B18,B21,B23,B19,B20)</f>
        <v>0</v>
      </c>
      <c r="C60" s="31">
        <f t="shared" si="5"/>
        <v>0</v>
      </c>
      <c r="D60" s="40">
        <f t="shared" si="5"/>
        <v>0</v>
      </c>
      <c r="E60" s="31">
        <f t="shared" si="5"/>
        <v>0</v>
      </c>
      <c r="F60" s="40">
        <f t="shared" si="5"/>
        <v>0</v>
      </c>
      <c r="G60" s="31">
        <f t="shared" si="5"/>
        <v>0</v>
      </c>
      <c r="H60" s="40">
        <f t="shared" si="5"/>
        <v>0</v>
      </c>
      <c r="I60" s="31">
        <f t="shared" si="5"/>
        <v>0</v>
      </c>
      <c r="J60" s="40">
        <f t="shared" si="5"/>
        <v>0</v>
      </c>
      <c r="K60" s="31">
        <f t="shared" si="5"/>
        <v>0</v>
      </c>
      <c r="L60" s="40">
        <f t="shared" si="5"/>
        <v>0</v>
      </c>
      <c r="M60" s="31">
        <f t="shared" si="5"/>
        <v>0</v>
      </c>
      <c r="N60" s="40">
        <f t="shared" si="5"/>
        <v>0</v>
      </c>
      <c r="O60" s="31">
        <f t="shared" si="5"/>
        <v>0</v>
      </c>
      <c r="P60" s="40">
        <f t="shared" si="5"/>
        <v>0</v>
      </c>
      <c r="Q60" s="31">
        <f t="shared" si="5"/>
        <v>0</v>
      </c>
      <c r="R60" s="40">
        <f t="shared" si="5"/>
        <v>0</v>
      </c>
      <c r="S60" s="31">
        <f t="shared" si="5"/>
        <v>0</v>
      </c>
      <c r="T60" s="40">
        <f t="shared" si="5"/>
        <v>0</v>
      </c>
      <c r="U60" s="31">
        <f t="shared" si="5"/>
        <v>0</v>
      </c>
      <c r="V60" s="40">
        <f t="shared" si="5"/>
        <v>0</v>
      </c>
      <c r="W60" s="31">
        <f t="shared" si="5"/>
        <v>0</v>
      </c>
      <c r="X60" s="40">
        <f t="shared" si="5"/>
        <v>0</v>
      </c>
      <c r="Y60" s="31">
        <f t="shared" si="5"/>
        <v>0</v>
      </c>
      <c r="Z60" s="40">
        <f t="shared" si="5"/>
        <v>0</v>
      </c>
      <c r="AA60" s="31">
        <f t="shared" si="5"/>
        <v>0</v>
      </c>
      <c r="AB60" s="40">
        <f t="shared" si="5"/>
        <v>0</v>
      </c>
      <c r="AC60" s="31">
        <f t="shared" si="5"/>
        <v>0</v>
      </c>
      <c r="AD60" s="40">
        <f t="shared" si="5"/>
        <v>0</v>
      </c>
      <c r="AE60" s="31">
        <f t="shared" si="5"/>
        <v>0</v>
      </c>
      <c r="AF60" s="40">
        <f t="shared" si="5"/>
        <v>0</v>
      </c>
      <c r="AG60" s="31">
        <f t="shared" si="5"/>
        <v>0</v>
      </c>
      <c r="AH60" s="40">
        <f t="shared" si="5"/>
        <v>0</v>
      </c>
      <c r="AI60" s="31">
        <f t="shared" si="5"/>
        <v>0</v>
      </c>
      <c r="AJ60" s="40">
        <f t="shared" si="5"/>
        <v>0</v>
      </c>
      <c r="AK60" s="31">
        <f t="shared" si="5"/>
        <v>0</v>
      </c>
      <c r="AL60" s="40">
        <f t="shared" si="5"/>
        <v>0</v>
      </c>
      <c r="AM60" s="31">
        <f t="shared" si="5"/>
        <v>0</v>
      </c>
      <c r="AN60" s="40">
        <f t="shared" si="5"/>
        <v>0</v>
      </c>
      <c r="AO60" s="31">
        <f t="shared" si="5"/>
        <v>0</v>
      </c>
      <c r="AP60" s="40">
        <f t="shared" si="5"/>
        <v>0</v>
      </c>
      <c r="AQ60" s="31">
        <f t="shared" si="5"/>
        <v>0</v>
      </c>
      <c r="AR60" s="40">
        <f t="shared" si="5"/>
        <v>0</v>
      </c>
      <c r="AS60" s="31">
        <f t="shared" si="5"/>
        <v>0</v>
      </c>
      <c r="AT60" s="40">
        <f t="shared" si="5"/>
        <v>0</v>
      </c>
      <c r="AU60" s="31">
        <f t="shared" si="5"/>
        <v>0</v>
      </c>
      <c r="AV60" s="40">
        <f t="shared" si="5"/>
        <v>0</v>
      </c>
      <c r="AW60" s="31">
        <f t="shared" si="5"/>
        <v>0</v>
      </c>
      <c r="AX60" s="40">
        <f t="shared" si="5"/>
        <v>0</v>
      </c>
      <c r="AY60" s="31">
        <f t="shared" si="5"/>
        <v>0</v>
      </c>
      <c r="AZ60" s="40">
        <f t="shared" si="5"/>
        <v>0</v>
      </c>
      <c r="BA60" s="31">
        <f t="shared" si="5"/>
        <v>0</v>
      </c>
      <c r="BB60" s="27">
        <f t="shared" si="5"/>
        <v>0</v>
      </c>
      <c r="BC60" s="31">
        <f t="shared" si="5"/>
        <v>0</v>
      </c>
    </row>
    <row r="61" spans="1:55" ht="15" thickBot="1">
      <c r="A61" s="13" t="s">
        <v>72</v>
      </c>
      <c r="B61" s="40">
        <f aca="true" t="shared" si="6" ref="B61:BC61">SUM(B42,B43,B44)</f>
        <v>0</v>
      </c>
      <c r="C61" s="31">
        <f t="shared" si="6"/>
        <v>0</v>
      </c>
      <c r="D61" s="40">
        <f t="shared" si="6"/>
        <v>0</v>
      </c>
      <c r="E61" s="31">
        <f t="shared" si="6"/>
        <v>0</v>
      </c>
      <c r="F61" s="40">
        <f t="shared" si="6"/>
        <v>0</v>
      </c>
      <c r="G61" s="31">
        <f t="shared" si="6"/>
        <v>0</v>
      </c>
      <c r="H61" s="40">
        <f t="shared" si="6"/>
        <v>0</v>
      </c>
      <c r="I61" s="31">
        <f t="shared" si="6"/>
        <v>0</v>
      </c>
      <c r="J61" s="40">
        <f t="shared" si="6"/>
        <v>0</v>
      </c>
      <c r="K61" s="31">
        <f t="shared" si="6"/>
        <v>0</v>
      </c>
      <c r="L61" s="40">
        <f t="shared" si="6"/>
        <v>0</v>
      </c>
      <c r="M61" s="31">
        <f t="shared" si="6"/>
        <v>0</v>
      </c>
      <c r="N61" s="40">
        <f t="shared" si="6"/>
        <v>0</v>
      </c>
      <c r="O61" s="31">
        <f t="shared" si="6"/>
        <v>0</v>
      </c>
      <c r="P61" s="40">
        <f t="shared" si="6"/>
        <v>0</v>
      </c>
      <c r="Q61" s="31">
        <f t="shared" si="6"/>
        <v>0</v>
      </c>
      <c r="R61" s="40">
        <f t="shared" si="6"/>
        <v>0</v>
      </c>
      <c r="S61" s="31">
        <f t="shared" si="6"/>
        <v>0</v>
      </c>
      <c r="T61" s="40">
        <f t="shared" si="6"/>
        <v>0</v>
      </c>
      <c r="U61" s="31">
        <f t="shared" si="6"/>
        <v>0</v>
      </c>
      <c r="V61" s="40">
        <f t="shared" si="6"/>
        <v>0</v>
      </c>
      <c r="W61" s="31">
        <f t="shared" si="6"/>
        <v>0</v>
      </c>
      <c r="X61" s="40">
        <f t="shared" si="6"/>
        <v>0</v>
      </c>
      <c r="Y61" s="31">
        <f t="shared" si="6"/>
        <v>0</v>
      </c>
      <c r="Z61" s="40">
        <f t="shared" si="6"/>
        <v>0</v>
      </c>
      <c r="AA61" s="31">
        <f t="shared" si="6"/>
        <v>0</v>
      </c>
      <c r="AB61" s="40">
        <f t="shared" si="6"/>
        <v>0</v>
      </c>
      <c r="AC61" s="31">
        <f t="shared" si="6"/>
        <v>0</v>
      </c>
      <c r="AD61" s="40">
        <f t="shared" si="6"/>
        <v>0</v>
      </c>
      <c r="AE61" s="31">
        <f t="shared" si="6"/>
        <v>0</v>
      </c>
      <c r="AF61" s="40">
        <f t="shared" si="6"/>
        <v>0</v>
      </c>
      <c r="AG61" s="31">
        <f t="shared" si="6"/>
        <v>0</v>
      </c>
      <c r="AH61" s="40">
        <f t="shared" si="6"/>
        <v>0</v>
      </c>
      <c r="AI61" s="31">
        <f t="shared" si="6"/>
        <v>0</v>
      </c>
      <c r="AJ61" s="40">
        <f t="shared" si="6"/>
        <v>0</v>
      </c>
      <c r="AK61" s="31">
        <f t="shared" si="6"/>
        <v>0</v>
      </c>
      <c r="AL61" s="40">
        <f t="shared" si="6"/>
        <v>0</v>
      </c>
      <c r="AM61" s="31">
        <f t="shared" si="6"/>
        <v>0</v>
      </c>
      <c r="AN61" s="40">
        <f t="shared" si="6"/>
        <v>0</v>
      </c>
      <c r="AO61" s="31">
        <f t="shared" si="6"/>
        <v>0</v>
      </c>
      <c r="AP61" s="40">
        <f t="shared" si="6"/>
        <v>0</v>
      </c>
      <c r="AQ61" s="31">
        <f t="shared" si="6"/>
        <v>0</v>
      </c>
      <c r="AR61" s="40">
        <f t="shared" si="6"/>
        <v>0</v>
      </c>
      <c r="AS61" s="31">
        <f t="shared" si="6"/>
        <v>0</v>
      </c>
      <c r="AT61" s="40">
        <f t="shared" si="6"/>
        <v>0</v>
      </c>
      <c r="AU61" s="31">
        <f t="shared" si="6"/>
        <v>0</v>
      </c>
      <c r="AV61" s="40">
        <f t="shared" si="6"/>
        <v>0</v>
      </c>
      <c r="AW61" s="31">
        <f t="shared" si="6"/>
        <v>0</v>
      </c>
      <c r="AX61" s="40">
        <f t="shared" si="6"/>
        <v>0</v>
      </c>
      <c r="AY61" s="31">
        <f t="shared" si="6"/>
        <v>0</v>
      </c>
      <c r="AZ61" s="40">
        <f t="shared" si="6"/>
        <v>0</v>
      </c>
      <c r="BA61" s="31">
        <f t="shared" si="6"/>
        <v>0</v>
      </c>
      <c r="BB61" s="27">
        <f t="shared" si="6"/>
        <v>0</v>
      </c>
      <c r="BC61" s="31">
        <f t="shared" si="6"/>
        <v>0</v>
      </c>
    </row>
    <row r="62" spans="1:55" ht="15" thickBot="1">
      <c r="A62" s="13" t="s">
        <v>73</v>
      </c>
      <c r="B62" s="40">
        <f>SUM(B53,B39,B40,B41,B45,B46,B48,B49,B50,B51,)</f>
        <v>0</v>
      </c>
      <c r="C62" s="31">
        <f>SUM(C53,C39,C40,C41,C45,C46,C48,C49,C50,C51)</f>
        <v>0</v>
      </c>
      <c r="D62" s="40">
        <f>SUM(D53,D39,D40,D41,D45,D46,D48,D49,D50,D51,)</f>
        <v>0</v>
      </c>
      <c r="E62" s="31">
        <f>SUM(E53,E39,E40,E41,E45,E46,E48,E49,E50,E51)</f>
        <v>0</v>
      </c>
      <c r="F62" s="40">
        <f>SUM(F53,F39,F40,F41,F45,F46,F48,F49,F50,F51,)</f>
        <v>0</v>
      </c>
      <c r="G62" s="31">
        <f>SUM(G53,G39,G40,G41,G45,G46,G48,G49,G50,G51)</f>
        <v>0</v>
      </c>
      <c r="H62" s="40">
        <f>SUM(H53,H39,H40,H41,H45,H46,H48,H49,H50,H51,)</f>
        <v>0</v>
      </c>
      <c r="I62" s="31">
        <f>SUM(I53,I39,I40,I41,I45,I46,I48,I49,I50,I51)</f>
        <v>0</v>
      </c>
      <c r="J62" s="40">
        <f>SUM(J53,J39,J40,J41,J45,J46,J48,J49,J50,J51,)</f>
        <v>0</v>
      </c>
      <c r="K62" s="31">
        <f>SUM(K53,K39,K40,K41,K45,K46,K48,K49,K50,K51)</f>
        <v>0</v>
      </c>
      <c r="L62" s="40">
        <f>SUM(L53,L39,L40,L41,L45,L46,L48,L49,L50,L51,)</f>
        <v>0</v>
      </c>
      <c r="M62" s="31">
        <f>SUM(M53,M39,M40,M41,M45,M46,M48,M49,M50,M51)</f>
        <v>0</v>
      </c>
      <c r="N62" s="40">
        <f>SUM(N53,N39,N40,N41,N45,N46,N48,N49,N50,N51,)</f>
        <v>0</v>
      </c>
      <c r="O62" s="31">
        <f>SUM(O53,O39,O40,O41,O45,O46,O48,O49,O50,O51)</f>
        <v>0</v>
      </c>
      <c r="P62" s="40">
        <f>SUM(P53,P39,P40,P41,P45,P46,P48,P49,P50,P51,)</f>
        <v>0</v>
      </c>
      <c r="Q62" s="31">
        <f>SUM(Q53,Q39,Q40,Q41,Q45,Q46,Q48,Q49,Q50,Q51)</f>
        <v>0</v>
      </c>
      <c r="R62" s="40">
        <f>SUM(R53,R39,R40,R41,R45,R46,R48,R49,R50,R51,)</f>
        <v>0</v>
      </c>
      <c r="S62" s="31">
        <f>SUM(S53,S39,S40,S41,S45,S46,S48,S49,S50,S51)</f>
        <v>0</v>
      </c>
      <c r="T62" s="40">
        <f>SUM(T53,T39,T40,T41,T45,T46,T48,T49,T50,T51,)</f>
        <v>0</v>
      </c>
      <c r="U62" s="31">
        <f>SUM(U53,U39,U40,U41,U45,U46,U48,U49,U50,U51)</f>
        <v>0</v>
      </c>
      <c r="V62" s="40">
        <f>SUM(V53,V39,V40,V41,V45,V46,V48,V49,V50,V51,)</f>
        <v>0</v>
      </c>
      <c r="W62" s="31">
        <f>SUM(W53,W39,W40,W41,W45,W46,W48,W49,W50,W51)</f>
        <v>0</v>
      </c>
      <c r="X62" s="40">
        <f>SUM(X53,X39,X40,X41,X45,X46,X48,X49,X50,X51,)</f>
        <v>0</v>
      </c>
      <c r="Y62" s="31">
        <f>SUM(Y53,Y39,Y40,Y41,Y45,Y46,Y48,Y49,Y50,Y51)</f>
        <v>0</v>
      </c>
      <c r="Z62" s="40">
        <f>SUM(Z53,Z39,Z40,Z41,Z45,Z46,Z48,Z49,Z50,Z51,)</f>
        <v>0</v>
      </c>
      <c r="AA62" s="31">
        <f>SUM(AA53,AA39,AA40,AA41,AA45,AA46,AA48,AA49,AA50,AA51)</f>
        <v>0</v>
      </c>
      <c r="AB62" s="40">
        <f>SUM(AB53,AB39,AB40,AB41,AB45,AB46,AB48,AB49,AB50,AB51,)</f>
        <v>0</v>
      </c>
      <c r="AC62" s="31">
        <f>SUM(AC53,AC39,AC40,AC41,AC45,AC46,AC48,AC49,AC50,AC51)</f>
        <v>0</v>
      </c>
      <c r="AD62" s="40">
        <f>SUM(AD53,AD39,AD40,AD41,AD45,AD46,AD48,AD49,AD50,AD51,)</f>
        <v>0</v>
      </c>
      <c r="AE62" s="31">
        <f>SUM(AE53,AE39,AE40,AE41,AE45,AE46,AE48,AE49,AE50,AE51)</f>
        <v>0</v>
      </c>
      <c r="AF62" s="40">
        <f>SUM(AF53,AF39,AF40,AF41,AF45,AF46,AF48,AF49,AF50,AF51,)</f>
        <v>0</v>
      </c>
      <c r="AG62" s="31">
        <f>SUM(AG53,AG39,AG40,AG41,AG45,AG46,AG48,AG49,AG50,AG51)</f>
        <v>0</v>
      </c>
      <c r="AH62" s="40">
        <f>SUM(AH53,AH39,AH40,AH41,AH45,AH46,AH48,AH49,AH50,AH51,)</f>
        <v>0</v>
      </c>
      <c r="AI62" s="31">
        <f>SUM(AI53,AI39,AI40,AI41,AI45,AI46,AI48,AI49,AI50,AI51)</f>
        <v>0</v>
      </c>
      <c r="AJ62" s="40">
        <f>SUM(AJ53,AJ39,AJ40,AJ41,AJ45,AJ46,AJ48,AJ49,AJ50,AJ51,)</f>
        <v>0</v>
      </c>
      <c r="AK62" s="31">
        <f>SUM(AK53,AK39,AK40,AK41,AK45,AK46,AK48,AK49,AK50,AK51)</f>
        <v>0</v>
      </c>
      <c r="AL62" s="40">
        <f>SUM(AL53,AL39,AL40,AL41,AL45,AL46,AL48,AL49,AL50,AL51,)</f>
        <v>0</v>
      </c>
      <c r="AM62" s="31">
        <f>SUM(AM53,AM39,AM40,AM41,AM45,AM46,AM48,AM49,AM50,AM51)</f>
        <v>0</v>
      </c>
      <c r="AN62" s="40">
        <f>SUM(AN53,AN39,AN40,AN41,AN45,AN46,AN48,AN49,AN50,AN51,)</f>
        <v>0</v>
      </c>
      <c r="AO62" s="31">
        <f>SUM(AO53,AO39,AO40,AO41,AO45,AO46,AO48,AO49,AO50,AO51)</f>
        <v>0</v>
      </c>
      <c r="AP62" s="40">
        <f>SUM(AP53,AP39,AP40,AP41,AP45,AP46,AP48,AP49,AP50,AP51,)</f>
        <v>0</v>
      </c>
      <c r="AQ62" s="31">
        <f>SUM(AQ53,AQ39,AQ40,AQ41,AQ45,AQ46,AQ48,AQ49,AQ50,AQ51)</f>
        <v>0</v>
      </c>
      <c r="AR62" s="40">
        <f>SUM(AR53,AR39,AR40,AR41,AR45,AR46,AR48,AR49,AR50,AR51,)</f>
        <v>0</v>
      </c>
      <c r="AS62" s="31">
        <f>SUM(AS53,AS39,AS40,AS41,AS45,AS46,AS48,AS49,AS50,AS51)</f>
        <v>0</v>
      </c>
      <c r="AT62" s="40">
        <f>SUM(AT53,AT39,AT40,AT41,AT45,AT46,AT48,AT49,AT50,AT51,)</f>
        <v>0</v>
      </c>
      <c r="AU62" s="31">
        <f>SUM(AU53,AU39,AU40,AU41,AU45,AU46,AU48,AU49,AU50,AU51)</f>
        <v>0</v>
      </c>
      <c r="AV62" s="40">
        <f>SUM(AV53,AV39,AV40,AV41,AV45,AV46,AV48,AV49,AV50,AV51,)</f>
        <v>0</v>
      </c>
      <c r="AW62" s="31">
        <f>SUM(AW53,AW39,AW40,AW41,AW45,AW46,AW48,AW49,AW50,AW51)</f>
        <v>0</v>
      </c>
      <c r="AX62" s="40">
        <f>SUM(AX53,AX39,AX40,AX41,AX45,AX46,AX48,AX49,AX50,AX51,)</f>
        <v>0</v>
      </c>
      <c r="AY62" s="31">
        <f>SUM(AY53,AY39,AY40,AY41,AY45,AY46,AY48,AY49,AY50,AY51)</f>
        <v>0</v>
      </c>
      <c r="AZ62" s="40">
        <f>SUM(AZ53,AZ39,AZ40,AZ41,AZ45,AZ46,AZ48,AZ49,AZ50,AZ51,)</f>
        <v>0</v>
      </c>
      <c r="BA62" s="31">
        <f>SUM(BA53,BA39,BA40,BA41,BA45,BA46,BA48,BA49,BA50,BA51)</f>
        <v>0</v>
      </c>
      <c r="BB62" s="27">
        <f>SUM(BB53,BB39,BB40,BB41,BB45,BB46,BB48,BB49,BB50,BB51,BB52)</f>
        <v>0</v>
      </c>
      <c r="BC62" s="31">
        <f>SUM(BC53,BC39,BC40,BC41,BC45,BC46,BC48,BC49,BC50,BC51,BC52)</f>
        <v>0</v>
      </c>
    </row>
    <row r="63" spans="1:55" ht="15" thickBot="1">
      <c r="A63" s="13" t="s">
        <v>74</v>
      </c>
      <c r="B63" s="41">
        <f aca="true" t="shared" si="7" ref="B63:BC63">SUM(B22,B29,B30,B41,B47,B54,B55,B56)</f>
        <v>0</v>
      </c>
      <c r="C63" s="33">
        <f t="shared" si="7"/>
        <v>0</v>
      </c>
      <c r="D63" s="41">
        <f t="shared" si="7"/>
        <v>0</v>
      </c>
      <c r="E63" s="33">
        <f t="shared" si="7"/>
        <v>0</v>
      </c>
      <c r="F63" s="41">
        <f t="shared" si="7"/>
        <v>0</v>
      </c>
      <c r="G63" s="33">
        <f t="shared" si="7"/>
        <v>0</v>
      </c>
      <c r="H63" s="41">
        <f t="shared" si="7"/>
        <v>0</v>
      </c>
      <c r="I63" s="33">
        <f t="shared" si="7"/>
        <v>0</v>
      </c>
      <c r="J63" s="41">
        <f t="shared" si="7"/>
        <v>0</v>
      </c>
      <c r="K63" s="33">
        <f t="shared" si="7"/>
        <v>0</v>
      </c>
      <c r="L63" s="41">
        <f t="shared" si="7"/>
        <v>0</v>
      </c>
      <c r="M63" s="33">
        <f t="shared" si="7"/>
        <v>0</v>
      </c>
      <c r="N63" s="41">
        <f t="shared" si="7"/>
        <v>0</v>
      </c>
      <c r="O63" s="33">
        <f t="shared" si="7"/>
        <v>0</v>
      </c>
      <c r="P63" s="41">
        <f t="shared" si="7"/>
        <v>0</v>
      </c>
      <c r="Q63" s="33">
        <f t="shared" si="7"/>
        <v>0</v>
      </c>
      <c r="R63" s="41">
        <f t="shared" si="7"/>
        <v>0</v>
      </c>
      <c r="S63" s="33">
        <f t="shared" si="7"/>
        <v>0</v>
      </c>
      <c r="T63" s="41">
        <f t="shared" si="7"/>
        <v>0</v>
      </c>
      <c r="U63" s="33">
        <f t="shared" si="7"/>
        <v>0</v>
      </c>
      <c r="V63" s="41">
        <f t="shared" si="7"/>
        <v>0</v>
      </c>
      <c r="W63" s="33">
        <f t="shared" si="7"/>
        <v>0</v>
      </c>
      <c r="X63" s="41">
        <f t="shared" si="7"/>
        <v>0</v>
      </c>
      <c r="Y63" s="33">
        <f t="shared" si="7"/>
        <v>0</v>
      </c>
      <c r="Z63" s="41">
        <f t="shared" si="7"/>
        <v>0</v>
      </c>
      <c r="AA63" s="33">
        <f t="shared" si="7"/>
        <v>0</v>
      </c>
      <c r="AB63" s="41">
        <f t="shared" si="7"/>
        <v>0</v>
      </c>
      <c r="AC63" s="33">
        <f t="shared" si="7"/>
        <v>0</v>
      </c>
      <c r="AD63" s="41">
        <f t="shared" si="7"/>
        <v>0</v>
      </c>
      <c r="AE63" s="33">
        <f t="shared" si="7"/>
        <v>0</v>
      </c>
      <c r="AF63" s="41">
        <f t="shared" si="7"/>
        <v>0</v>
      </c>
      <c r="AG63" s="33">
        <f t="shared" si="7"/>
        <v>0</v>
      </c>
      <c r="AH63" s="41">
        <f t="shared" si="7"/>
        <v>0</v>
      </c>
      <c r="AI63" s="33">
        <f t="shared" si="7"/>
        <v>0</v>
      </c>
      <c r="AJ63" s="41">
        <f t="shared" si="7"/>
        <v>0</v>
      </c>
      <c r="AK63" s="33">
        <f t="shared" si="7"/>
        <v>0</v>
      </c>
      <c r="AL63" s="41">
        <f t="shared" si="7"/>
        <v>0</v>
      </c>
      <c r="AM63" s="33">
        <f t="shared" si="7"/>
        <v>0</v>
      </c>
      <c r="AN63" s="41">
        <f t="shared" si="7"/>
        <v>0</v>
      </c>
      <c r="AO63" s="33">
        <f t="shared" si="7"/>
        <v>0</v>
      </c>
      <c r="AP63" s="41">
        <f t="shared" si="7"/>
        <v>0</v>
      </c>
      <c r="AQ63" s="33">
        <f t="shared" si="7"/>
        <v>0</v>
      </c>
      <c r="AR63" s="41">
        <f t="shared" si="7"/>
        <v>0</v>
      </c>
      <c r="AS63" s="33">
        <f t="shared" si="7"/>
        <v>0</v>
      </c>
      <c r="AT63" s="41">
        <f t="shared" si="7"/>
        <v>0</v>
      </c>
      <c r="AU63" s="33">
        <f t="shared" si="7"/>
        <v>0</v>
      </c>
      <c r="AV63" s="41">
        <f t="shared" si="7"/>
        <v>0</v>
      </c>
      <c r="AW63" s="33">
        <f t="shared" si="7"/>
        <v>0</v>
      </c>
      <c r="AX63" s="41">
        <f t="shared" si="7"/>
        <v>0</v>
      </c>
      <c r="AY63" s="33">
        <f t="shared" si="7"/>
        <v>0</v>
      </c>
      <c r="AZ63" s="41">
        <f t="shared" si="7"/>
        <v>0</v>
      </c>
      <c r="BA63" s="33">
        <f t="shared" si="7"/>
        <v>0</v>
      </c>
      <c r="BB63" s="32">
        <f t="shared" si="7"/>
        <v>0</v>
      </c>
      <c r="BC63" s="33">
        <f t="shared" si="7"/>
        <v>0</v>
      </c>
    </row>
    <row r="64" spans="1:55" ht="15" thickBot="1">
      <c r="A64" s="13" t="s">
        <v>75</v>
      </c>
      <c r="B64" s="14">
        <f aca="true" t="shared" si="8" ref="B64:BC64">SUM(B57,B58,B59,B60,B61,B62,B63)</f>
        <v>0</v>
      </c>
      <c r="C64" s="15">
        <f t="shared" si="8"/>
        <v>0</v>
      </c>
      <c r="D64" s="14">
        <f t="shared" si="8"/>
        <v>0</v>
      </c>
      <c r="E64" s="15">
        <f t="shared" si="8"/>
        <v>0</v>
      </c>
      <c r="F64" s="14">
        <f t="shared" si="8"/>
        <v>0</v>
      </c>
      <c r="G64" s="15">
        <f t="shared" si="8"/>
        <v>0</v>
      </c>
      <c r="H64" s="14">
        <f t="shared" si="8"/>
        <v>0</v>
      </c>
      <c r="I64" s="15">
        <f t="shared" si="8"/>
        <v>0</v>
      </c>
      <c r="J64" s="14">
        <f t="shared" si="8"/>
        <v>0</v>
      </c>
      <c r="K64" s="15">
        <f t="shared" si="8"/>
        <v>0</v>
      </c>
      <c r="L64" s="14">
        <f t="shared" si="8"/>
        <v>0</v>
      </c>
      <c r="M64" s="15">
        <f t="shared" si="8"/>
        <v>0</v>
      </c>
      <c r="N64" s="14">
        <f t="shared" si="8"/>
        <v>0</v>
      </c>
      <c r="O64" s="15">
        <f t="shared" si="8"/>
        <v>0</v>
      </c>
      <c r="P64" s="14">
        <f t="shared" si="8"/>
        <v>0</v>
      </c>
      <c r="Q64" s="15">
        <f t="shared" si="8"/>
        <v>0</v>
      </c>
      <c r="R64" s="14">
        <f t="shared" si="8"/>
        <v>0</v>
      </c>
      <c r="S64" s="15">
        <f t="shared" si="8"/>
        <v>0</v>
      </c>
      <c r="T64" s="14">
        <f t="shared" si="8"/>
        <v>0</v>
      </c>
      <c r="U64" s="15">
        <f t="shared" si="8"/>
        <v>0</v>
      </c>
      <c r="V64" s="14">
        <f t="shared" si="8"/>
        <v>0</v>
      </c>
      <c r="W64" s="15">
        <f t="shared" si="8"/>
        <v>0</v>
      </c>
      <c r="X64" s="14">
        <f t="shared" si="8"/>
        <v>0</v>
      </c>
      <c r="Y64" s="15">
        <f t="shared" si="8"/>
        <v>0</v>
      </c>
      <c r="Z64" s="14">
        <f t="shared" si="8"/>
        <v>0</v>
      </c>
      <c r="AA64" s="15">
        <f t="shared" si="8"/>
        <v>0</v>
      </c>
      <c r="AB64" s="14">
        <f t="shared" si="8"/>
        <v>0</v>
      </c>
      <c r="AC64" s="15">
        <f t="shared" si="8"/>
        <v>0</v>
      </c>
      <c r="AD64" s="14">
        <f t="shared" si="8"/>
        <v>0</v>
      </c>
      <c r="AE64" s="15">
        <f t="shared" si="8"/>
        <v>0</v>
      </c>
      <c r="AF64" s="14">
        <f t="shared" si="8"/>
        <v>0</v>
      </c>
      <c r="AG64" s="15">
        <f t="shared" si="8"/>
        <v>0</v>
      </c>
      <c r="AH64" s="14">
        <f t="shared" si="8"/>
        <v>0</v>
      </c>
      <c r="AI64" s="15">
        <f t="shared" si="8"/>
        <v>0</v>
      </c>
      <c r="AJ64" s="14">
        <f t="shared" si="8"/>
        <v>0</v>
      </c>
      <c r="AK64" s="15">
        <f t="shared" si="8"/>
        <v>0</v>
      </c>
      <c r="AL64" s="14">
        <f t="shared" si="8"/>
        <v>0</v>
      </c>
      <c r="AM64" s="15">
        <f t="shared" si="8"/>
        <v>0</v>
      </c>
      <c r="AN64" s="14">
        <f t="shared" si="8"/>
        <v>0</v>
      </c>
      <c r="AO64" s="15">
        <f t="shared" si="8"/>
        <v>0</v>
      </c>
      <c r="AP64" s="14">
        <f t="shared" si="8"/>
        <v>0</v>
      </c>
      <c r="AQ64" s="15">
        <f t="shared" si="8"/>
        <v>0</v>
      </c>
      <c r="AR64" s="14">
        <f t="shared" si="8"/>
        <v>0</v>
      </c>
      <c r="AS64" s="15">
        <f t="shared" si="8"/>
        <v>0</v>
      </c>
      <c r="AT64" s="14">
        <f t="shared" si="8"/>
        <v>0</v>
      </c>
      <c r="AU64" s="15">
        <f t="shared" si="8"/>
        <v>0</v>
      </c>
      <c r="AV64" s="14">
        <f t="shared" si="8"/>
        <v>0</v>
      </c>
      <c r="AW64" s="15">
        <f t="shared" si="8"/>
        <v>0</v>
      </c>
      <c r="AX64" s="14">
        <f t="shared" si="8"/>
        <v>0</v>
      </c>
      <c r="AY64" s="15">
        <f t="shared" si="8"/>
        <v>0</v>
      </c>
      <c r="AZ64" s="14">
        <f t="shared" si="8"/>
        <v>0</v>
      </c>
      <c r="BA64" s="15">
        <f t="shared" si="8"/>
        <v>0</v>
      </c>
      <c r="BB64" s="16">
        <f t="shared" si="8"/>
        <v>0</v>
      </c>
      <c r="BC64" s="17">
        <f t="shared" si="8"/>
        <v>0</v>
      </c>
    </row>
    <row r="65" spans="1:55" ht="14.25">
      <c r="A65" s="1"/>
      <c r="BC65" s="2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</sheetData>
  <sheetProtection password="D959" sheet="1"/>
  <mergeCells count="29">
    <mergeCell ref="AV3:AW3"/>
    <mergeCell ref="AX3:AY3"/>
    <mergeCell ref="AZ3:BA3"/>
    <mergeCell ref="BB3:BC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1:I1"/>
    <mergeCell ref="J1:K1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 scale="82" r:id="rId1"/>
  <colBreaks count="2" manualBreakCount="2">
    <brk id="15" max="65535" man="1"/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inkom</cp:lastModifiedBy>
  <cp:lastPrinted>2010-03-21T20:22:56Z</cp:lastPrinted>
  <dcterms:created xsi:type="dcterms:W3CDTF">2010-03-21T17:55:50Z</dcterms:created>
  <dcterms:modified xsi:type="dcterms:W3CDTF">2011-01-25T10:00:33Z</dcterms:modified>
  <cp:category/>
  <cp:version/>
  <cp:contentType/>
  <cp:contentStatus/>
</cp:coreProperties>
</file>